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28" windowHeight="93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<sst xmlns="http://schemas.openxmlformats.org/spreadsheetml/2006/main" count="114" uniqueCount="36">
  <si>
    <t>Reliability Authority</t>
  </si>
  <si>
    <t>Balancing Authority</t>
  </si>
  <si>
    <t>Interchange Authority</t>
  </si>
  <si>
    <t>Planning Authority</t>
  </si>
  <si>
    <t>Transmission Service Provider</t>
  </si>
  <si>
    <t>Transmission Owner</t>
  </si>
  <si>
    <t>Transmission Operator</t>
  </si>
  <si>
    <t>Distribution Provider</t>
  </si>
  <si>
    <t>Generator</t>
  </si>
  <si>
    <t>Purchasing-Selling Entity</t>
  </si>
  <si>
    <t>Load-Serving Entity</t>
  </si>
  <si>
    <t>X</t>
  </si>
  <si>
    <t xml:space="preserve"> </t>
  </si>
  <si>
    <t>Applicable to</t>
  </si>
  <si>
    <t>Item</t>
  </si>
  <si>
    <t xml:space="preserve">Linked Description </t>
  </si>
  <si>
    <t>Status</t>
  </si>
  <si>
    <t>Comments Due</t>
  </si>
  <si>
    <t>Color Code</t>
  </si>
  <si>
    <t>Green - standard approved</t>
  </si>
  <si>
    <t>Richard Sykes, Centerpoint</t>
  </si>
  <si>
    <t>ERCOT Member of SAR or Std Draft Team</t>
  </si>
  <si>
    <t xml:space="preserve">Yellow - request developed and posted, SAR drafting team assigned </t>
  </si>
  <si>
    <t>TBD</t>
  </si>
  <si>
    <t>STD</t>
  </si>
  <si>
    <t>SAR</t>
  </si>
  <si>
    <t>INFO</t>
  </si>
  <si>
    <t>Revision</t>
  </si>
  <si>
    <t>None - Steve Myers commenting</t>
  </si>
  <si>
    <t>Tracking of NERC Standard Authorization Requests (SARs)</t>
  </si>
  <si>
    <t>Joel Mickey, ERCOT</t>
  </si>
  <si>
    <t>Ross Owen, Oncor</t>
  </si>
  <si>
    <t>Mark Henry, ERCOT</t>
  </si>
  <si>
    <t>White - request in development, not posted (no SAR -Standard Authorization Request - team assigned)</t>
  </si>
  <si>
    <t>Orange - request finalized, STD - standard drafting team - being selected or standard in draft (not posted)</t>
  </si>
  <si>
    <t>Red - standard posted for comments by STD or approval voting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</si>
</sst>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6.5"/>
      <name val="Small Font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sz val="7"/>
      <name val="Arial"/>
      <family val="2"/>
    </font>
    <font>
      <sz val="8"/>
      <color indexed="12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2"/>
    </font>
    <font>
      <b/>
      <u val="single"/>
      <sz val="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textRotation="180"/>
    </xf>
    <xf numFmtId="0" fontId="4" fillId="0" borderId="0" xfId="20" applyAlignment="1">
      <alignment/>
    </xf>
    <xf numFmtId="0" fontId="6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wrapText="1"/>
    </xf>
    <xf numFmtId="0" fontId="4" fillId="0" borderId="0" xfId="20" applyAlignment="1">
      <alignment wrapText="1"/>
    </xf>
    <xf numFmtId="0" fontId="7" fillId="2" borderId="1" xfId="2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7" fillId="3" borderId="1" xfId="2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0" fillId="0" borderId="0" xfId="0" applyAlignment="1">
      <alignment/>
    </xf>
    <xf numFmtId="0" fontId="9" fillId="0" borderId="0" xfId="20" applyFont="1" applyAlignment="1">
      <alignment horizontal="center" wrapText="1"/>
    </xf>
    <xf numFmtId="0" fontId="10" fillId="0" borderId="0" xfId="20" applyFont="1" applyAlignment="1">
      <alignment wrapText="1"/>
    </xf>
    <xf numFmtId="0" fontId="11" fillId="0" borderId="0" xfId="0" applyFont="1" applyAlignment="1">
      <alignment/>
    </xf>
    <xf numFmtId="0" fontId="10" fillId="3" borderId="0" xfId="20" applyFont="1" applyFill="1" applyAlignment="1">
      <alignment wrapText="1"/>
    </xf>
    <xf numFmtId="0" fontId="10" fillId="6" borderId="0" xfId="20" applyFont="1" applyFill="1" applyAlignment="1">
      <alignment wrapText="1"/>
    </xf>
    <xf numFmtId="0" fontId="2" fillId="0" borderId="0" xfId="0" applyFont="1" applyAlignment="1">
      <alignment horizontal="center" wrapText="1"/>
    </xf>
    <xf numFmtId="0" fontId="12" fillId="2" borderId="1" xfId="20" applyFont="1" applyFill="1" applyBorder="1" applyAlignment="1">
      <alignment/>
    </xf>
    <xf numFmtId="0" fontId="12" fillId="3" borderId="1" xfId="20" applyFont="1" applyFill="1" applyBorder="1" applyAlignment="1">
      <alignment/>
    </xf>
    <xf numFmtId="0" fontId="13" fillId="2" borderId="1" xfId="20" applyFont="1" applyFill="1" applyBorder="1" applyAlignment="1">
      <alignment horizontal="center"/>
    </xf>
    <xf numFmtId="14" fontId="4" fillId="3" borderId="1" xfId="20" applyNumberFormat="1" applyFill="1" applyBorder="1" applyAlignment="1">
      <alignment horizontal="center"/>
    </xf>
    <xf numFmtId="0" fontId="3" fillId="0" borderId="2" xfId="0" applyFont="1" applyFill="1" applyBorder="1" applyAlignment="1">
      <alignment horizontal="center" textRotation="180"/>
    </xf>
    <xf numFmtId="0" fontId="10" fillId="7" borderId="0" xfId="20" applyFont="1" applyFill="1" applyAlignment="1">
      <alignment wrapText="1"/>
    </xf>
    <xf numFmtId="0" fontId="11" fillId="7" borderId="0" xfId="0" applyFont="1" applyFill="1" applyAlignment="1">
      <alignment/>
    </xf>
    <xf numFmtId="0" fontId="10" fillId="8" borderId="0" xfId="20" applyFont="1" applyFill="1" applyAlignment="1">
      <alignment wrapText="1"/>
    </xf>
    <xf numFmtId="0" fontId="11" fillId="8" borderId="0" xfId="0" applyFont="1" applyFill="1" applyAlignment="1">
      <alignment/>
    </xf>
    <xf numFmtId="0" fontId="7" fillId="8" borderId="1" xfId="20" applyFont="1" applyFill="1" applyBorder="1" applyAlignment="1">
      <alignment wrapText="1"/>
    </xf>
    <xf numFmtId="0" fontId="12" fillId="8" borderId="1" xfId="20" applyFont="1" applyFill="1" applyBorder="1" applyAlignment="1">
      <alignment/>
    </xf>
    <xf numFmtId="0" fontId="13" fillId="8" borderId="1" xfId="2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/>
    </xf>
    <xf numFmtId="0" fontId="7" fillId="7" borderId="1" xfId="20" applyFont="1" applyFill="1" applyBorder="1" applyAlignment="1">
      <alignment wrapText="1"/>
    </xf>
    <xf numFmtId="0" fontId="12" fillId="7" borderId="1" xfId="20" applyFont="1" applyFill="1" applyBorder="1" applyAlignment="1">
      <alignment/>
    </xf>
    <xf numFmtId="0" fontId="13" fillId="7" borderId="1" xfId="2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/>
    </xf>
    <xf numFmtId="14" fontId="6" fillId="8" borderId="1" xfId="20" applyNumberFormat="1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 textRotation="180"/>
    </xf>
    <xf numFmtId="0" fontId="6" fillId="9" borderId="3" xfId="0" applyFont="1" applyFill="1" applyBorder="1" applyAlignment="1">
      <alignment horizontal="center"/>
    </xf>
    <xf numFmtId="0" fontId="6" fillId="9" borderId="4" xfId="0" applyFont="1" applyFill="1" applyBorder="1" applyAlignment="1">
      <alignment horizontal="center"/>
    </xf>
    <xf numFmtId="0" fontId="6" fillId="9" borderId="5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8" fillId="8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tp://www.nerc.com/pub/sys/all_updl/standards/sar/SARCOMM_OPER_WITHN_LMTS_05_01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tabSelected="1" workbookViewId="0" topLeftCell="B1">
      <selection activeCell="B22" sqref="B22:F22"/>
    </sheetView>
  </sheetViews>
  <sheetFormatPr defaultColWidth="9.140625" defaultRowHeight="12.75"/>
  <cols>
    <col min="1" max="1" width="0.13671875" style="1" customWidth="1"/>
    <col min="2" max="2" width="50.8515625" style="9" customWidth="1"/>
    <col min="3" max="3" width="5.00390625" style="0" customWidth="1"/>
    <col min="4" max="4" width="8.28125" style="0" customWidth="1"/>
    <col min="5" max="5" width="7.00390625" style="1" customWidth="1"/>
    <col min="6" max="6" width="11.421875" style="9" customWidth="1"/>
    <col min="7" max="17" width="1.8515625" style="0" customWidth="1"/>
    <col min="18" max="18" width="0.2890625" style="0" customWidth="1"/>
  </cols>
  <sheetData>
    <row r="1" spans="2:6" ht="12.75">
      <c r="B1" s="23" t="s">
        <v>29</v>
      </c>
      <c r="C1" s="17"/>
      <c r="D1" s="17"/>
      <c r="E1" s="17"/>
      <c r="F1" s="17"/>
    </row>
    <row r="2" spans="2:17" ht="12.75">
      <c r="B2" s="54" t="s">
        <v>15</v>
      </c>
      <c r="C2" s="48" t="s">
        <v>16</v>
      </c>
      <c r="D2" s="54" t="s">
        <v>17</v>
      </c>
      <c r="E2" s="48" t="s">
        <v>27</v>
      </c>
      <c r="F2" s="54" t="s">
        <v>21</v>
      </c>
      <c r="G2" s="45" t="s">
        <v>13</v>
      </c>
      <c r="H2" s="46"/>
      <c r="I2" s="46"/>
      <c r="J2" s="46"/>
      <c r="K2" s="46"/>
      <c r="L2" s="46"/>
      <c r="M2" s="46"/>
      <c r="N2" s="46"/>
      <c r="O2" s="46"/>
      <c r="P2" s="46"/>
      <c r="Q2" s="47"/>
    </row>
    <row r="3" spans="1:18" ht="81">
      <c r="A3" s="4" t="s">
        <v>14</v>
      </c>
      <c r="B3" s="55"/>
      <c r="C3" s="49"/>
      <c r="D3" s="49"/>
      <c r="E3" s="49"/>
      <c r="F3" s="55"/>
      <c r="G3" s="44" t="s">
        <v>0</v>
      </c>
      <c r="H3" s="2" t="s">
        <v>1</v>
      </c>
      <c r="I3" s="44" t="s">
        <v>2</v>
      </c>
      <c r="J3" s="2" t="s">
        <v>3</v>
      </c>
      <c r="K3" s="44" t="s">
        <v>4</v>
      </c>
      <c r="L3" s="2" t="s">
        <v>5</v>
      </c>
      <c r="M3" s="44" t="s">
        <v>6</v>
      </c>
      <c r="N3" s="2" t="s">
        <v>7</v>
      </c>
      <c r="O3" s="44" t="s">
        <v>8</v>
      </c>
      <c r="P3" s="2" t="s">
        <v>9</v>
      </c>
      <c r="Q3" s="44" t="s">
        <v>10</v>
      </c>
      <c r="R3" s="28" t="s">
        <v>16</v>
      </c>
    </row>
    <row r="4" spans="1:18" ht="14.25">
      <c r="A4" s="5">
        <v>1</v>
      </c>
      <c r="B4" s="33" t="str">
        <f>HYPERLINK("ftp://www.nerc.com/pub/sys/all_updl/standards/sar/BA_CERTIFICATION_01_02.pdf","Certification of the Balancing Authority Function")</f>
        <v>Certification of the Balancing Authority Function</v>
      </c>
      <c r="C4" s="34" t="s">
        <v>25</v>
      </c>
      <c r="D4" s="43">
        <v>37711</v>
      </c>
      <c r="E4" s="36">
        <v>2</v>
      </c>
      <c r="F4" s="50" t="s">
        <v>20</v>
      </c>
      <c r="G4" s="37"/>
      <c r="H4" s="37" t="s">
        <v>11</v>
      </c>
      <c r="I4" s="37"/>
      <c r="J4" s="37"/>
      <c r="K4" s="37"/>
      <c r="L4" s="37"/>
      <c r="M4" s="37"/>
      <c r="N4" s="37"/>
      <c r="O4" s="37"/>
      <c r="P4" s="37"/>
      <c r="Q4" s="37"/>
      <c r="R4">
        <v>1</v>
      </c>
    </row>
    <row r="5" spans="1:18" ht="21">
      <c r="A5" s="8">
        <v>2</v>
      </c>
      <c r="B5" s="14" t="str">
        <f>HYPERLINK("ftp://www.nerc.com/pub/sys/all_updl/standards/sar/OPER_WITHN_LMTS_01_03.pdf","Monitor and Assess Short-term Reliability - Operate Within Transmission System Limits")</f>
        <v>Monitor and Assess Short-term Reliability - Operate Within Transmission System Limits</v>
      </c>
      <c r="C5" s="25" t="s">
        <v>24</v>
      </c>
      <c r="D5" s="27">
        <v>37713</v>
      </c>
      <c r="E5" s="15">
        <v>3</v>
      </c>
      <c r="F5" s="51" t="s">
        <v>28</v>
      </c>
      <c r="G5" s="16" t="s">
        <v>11</v>
      </c>
      <c r="H5" s="16" t="s">
        <v>12</v>
      </c>
      <c r="I5" s="16"/>
      <c r="J5" s="16"/>
      <c r="K5" s="16"/>
      <c r="L5" s="16"/>
      <c r="M5" s="16" t="s">
        <v>11</v>
      </c>
      <c r="N5" s="16"/>
      <c r="O5" s="16"/>
      <c r="P5" s="16"/>
      <c r="Q5" s="16"/>
      <c r="R5">
        <v>3</v>
      </c>
    </row>
    <row r="6" spans="1:18" ht="12.75">
      <c r="A6" s="7">
        <v>3</v>
      </c>
      <c r="B6" s="38" t="str">
        <f>HYPERLINK("ftp://www.nerc.com/pub/sys/all_updl/standards/sar/BAL_RES_DEMND_01_04.pdf","Balance Resources and Demand")</f>
        <v>Balance Resources and Demand</v>
      </c>
      <c r="C6" s="39" t="s">
        <v>25</v>
      </c>
      <c r="D6" s="40"/>
      <c r="E6" s="41">
        <v>4</v>
      </c>
      <c r="F6" s="52" t="s">
        <v>32</v>
      </c>
      <c r="G6" s="42" t="s">
        <v>11</v>
      </c>
      <c r="H6" s="42" t="s">
        <v>11</v>
      </c>
      <c r="I6" s="42"/>
      <c r="J6" s="42"/>
      <c r="K6" s="42"/>
      <c r="L6" s="42"/>
      <c r="M6" s="42"/>
      <c r="N6" s="42"/>
      <c r="O6" s="42"/>
      <c r="P6" s="42"/>
      <c r="Q6" s="42"/>
      <c r="R6">
        <v>2</v>
      </c>
    </row>
    <row r="7" spans="1:18" ht="12.75">
      <c r="A7" s="7">
        <v>4</v>
      </c>
      <c r="B7" s="38" t="str">
        <f>HYPERLINK("ftp://www.nerc.com/pub/sys/all_updl/standards/sar/FACILITY_RATINGS_01_04.pdf","Determine Facility Ratings, Operating Limits, and Transfer Capabilities")</f>
        <v>Determine Facility Ratings, Operating Limits, and Transfer Capabilities</v>
      </c>
      <c r="C7" s="39" t="s">
        <v>25</v>
      </c>
      <c r="D7" s="40"/>
      <c r="E7" s="41">
        <v>4</v>
      </c>
      <c r="F7" s="52" t="s">
        <v>23</v>
      </c>
      <c r="G7" s="42" t="s">
        <v>11</v>
      </c>
      <c r="H7" s="42"/>
      <c r="I7" s="42"/>
      <c r="J7" s="42" t="s">
        <v>11</v>
      </c>
      <c r="K7" s="42"/>
      <c r="L7" s="42" t="s">
        <v>11</v>
      </c>
      <c r="M7" s="42" t="s">
        <v>11</v>
      </c>
      <c r="N7" s="42" t="s">
        <v>12</v>
      </c>
      <c r="O7" s="42" t="s">
        <v>11</v>
      </c>
      <c r="P7" s="42"/>
      <c r="Q7" s="42"/>
      <c r="R7">
        <v>2</v>
      </c>
    </row>
    <row r="8" spans="1:18" ht="14.25">
      <c r="A8" s="7">
        <v>5</v>
      </c>
      <c r="B8" s="33" t="str">
        <f>HYPERLINK("ftp://www.nerc.com/pub/sys/all_updl/standards/sar/IA_CERTIFICATION_01_01.pdf","Certification of the Interchange Authority Function")</f>
        <v>Certification of the Interchange Authority Function</v>
      </c>
      <c r="C8" s="34" t="s">
        <v>25</v>
      </c>
      <c r="D8" s="35"/>
      <c r="E8" s="36">
        <v>1</v>
      </c>
      <c r="F8" s="50" t="s">
        <v>20</v>
      </c>
      <c r="G8" s="37"/>
      <c r="H8" s="37"/>
      <c r="I8" s="37" t="s">
        <v>11</v>
      </c>
      <c r="J8" s="37"/>
      <c r="K8" s="37"/>
      <c r="L8" s="37"/>
      <c r="M8" s="37"/>
      <c r="N8" s="37"/>
      <c r="O8" s="37"/>
      <c r="P8" s="37"/>
      <c r="Q8" s="37"/>
      <c r="R8">
        <v>1</v>
      </c>
    </row>
    <row r="9" spans="1:18" ht="14.25">
      <c r="A9" s="7">
        <v>6</v>
      </c>
      <c r="B9" s="33" t="str">
        <f>HYPERLINK("ftp://www.nerc.com/pub/sys/all_updl/standards/sar/RA_CERTIFICATION_01_01.pdf","Certification of the Reliability Authority Function")</f>
        <v>Certification of the Reliability Authority Function</v>
      </c>
      <c r="C9" s="34" t="s">
        <v>25</v>
      </c>
      <c r="D9" s="35"/>
      <c r="E9" s="36">
        <v>1</v>
      </c>
      <c r="F9" s="50" t="s">
        <v>20</v>
      </c>
      <c r="G9" s="37" t="s">
        <v>11</v>
      </c>
      <c r="H9" s="37"/>
      <c r="I9" s="37"/>
      <c r="J9" s="37"/>
      <c r="K9" s="37"/>
      <c r="L9" s="37"/>
      <c r="M9" s="37"/>
      <c r="N9" s="37"/>
      <c r="O9" s="37"/>
      <c r="P9" s="37"/>
      <c r="Q9" s="37"/>
      <c r="R9">
        <v>1</v>
      </c>
    </row>
    <row r="10" spans="1:18" ht="14.25">
      <c r="A10" s="7">
        <v>7</v>
      </c>
      <c r="B10" s="33" t="str">
        <f>HYPERLINK("ftp://www.nerc.com/pub/sys/all_updl/standards/sar/TOP_CERTIFICATION_01_01.pdf","Certification of the Transmission Operator Function")</f>
        <v>Certification of the Transmission Operator Function</v>
      </c>
      <c r="C10" s="34" t="s">
        <v>25</v>
      </c>
      <c r="D10" s="35"/>
      <c r="E10" s="36">
        <v>1</v>
      </c>
      <c r="F10" s="50" t="s">
        <v>20</v>
      </c>
      <c r="G10" s="37"/>
      <c r="H10" s="37"/>
      <c r="I10" s="37"/>
      <c r="J10" s="37"/>
      <c r="K10" s="37"/>
      <c r="L10" s="37" t="s">
        <v>11</v>
      </c>
      <c r="M10" s="37"/>
      <c r="N10" s="37"/>
      <c r="O10" s="37"/>
      <c r="P10" s="37"/>
      <c r="Q10" s="37"/>
      <c r="R10">
        <v>1</v>
      </c>
    </row>
    <row r="11" spans="1:18" ht="12.75">
      <c r="A11" s="7">
        <v>8</v>
      </c>
      <c r="B11" s="33" t="str">
        <f>HYPERLINK("ftp://www.nerc.com/pub/sys/all_updl/standards/sar/COORD_INTERCHNG_01_03.pdf","Coordinate Interchange")</f>
        <v>Coordinate Interchange</v>
      </c>
      <c r="C11" s="34" t="s">
        <v>25</v>
      </c>
      <c r="D11" s="35"/>
      <c r="E11" s="36">
        <v>3</v>
      </c>
      <c r="F11" s="50" t="s">
        <v>30</v>
      </c>
      <c r="G11" s="37" t="s">
        <v>11</v>
      </c>
      <c r="H11" s="37" t="s">
        <v>11</v>
      </c>
      <c r="I11" s="37" t="s">
        <v>11</v>
      </c>
      <c r="J11" s="37"/>
      <c r="K11" s="37" t="s">
        <v>11</v>
      </c>
      <c r="L11" s="37"/>
      <c r="M11" s="37"/>
      <c r="N11" s="37"/>
      <c r="O11" s="37"/>
      <c r="P11" s="37" t="s">
        <v>11</v>
      </c>
      <c r="Q11" s="37"/>
      <c r="R11">
        <v>1</v>
      </c>
    </row>
    <row r="12" spans="1:18" ht="12.75">
      <c r="A12" s="5">
        <v>9</v>
      </c>
      <c r="B12" s="33" t="str">
        <f>HYPERLINK("ftp://www.nerc.com/pub/sys/all_updl/standards/sar/COORD_OPERATONS_01_02.pdf","Coordinate Operations")</f>
        <v>Coordinate Operations</v>
      </c>
      <c r="C12" s="34" t="s">
        <v>25</v>
      </c>
      <c r="D12" s="35"/>
      <c r="E12" s="36">
        <v>2</v>
      </c>
      <c r="F12" s="50" t="s">
        <v>31</v>
      </c>
      <c r="G12" s="37" t="s">
        <v>11</v>
      </c>
      <c r="H12" s="37"/>
      <c r="I12" s="37"/>
      <c r="J12" s="37" t="s">
        <v>12</v>
      </c>
      <c r="K12" s="37" t="s">
        <v>12</v>
      </c>
      <c r="L12" s="37" t="s">
        <v>12</v>
      </c>
      <c r="M12" s="37" t="s">
        <v>12</v>
      </c>
      <c r="N12" s="37" t="s">
        <v>12</v>
      </c>
      <c r="O12" s="37" t="s">
        <v>12</v>
      </c>
      <c r="P12" s="37" t="s">
        <v>12</v>
      </c>
      <c r="Q12" s="37" t="s">
        <v>12</v>
      </c>
      <c r="R12">
        <v>1</v>
      </c>
    </row>
    <row r="13" spans="1:18" ht="12.75">
      <c r="A13" s="5">
        <v>10</v>
      </c>
      <c r="B13" s="11" t="str">
        <f>HYPERLINK("ftp://www.nerc.com/pub/sys/all_updl/standards/sar/TRNS_NDS_&amp;_PLNS_01_01.pdf","Assess Transmission Future Needs and Develop Transmission Plans")</f>
        <v>Assess Transmission Future Needs and Develop Transmission Plans</v>
      </c>
      <c r="C13" s="24" t="s">
        <v>25</v>
      </c>
      <c r="D13" s="26"/>
      <c r="E13" s="12">
        <v>1</v>
      </c>
      <c r="F13" s="53"/>
      <c r="G13" s="13" t="s">
        <v>11</v>
      </c>
      <c r="H13" s="13"/>
      <c r="I13" s="13"/>
      <c r="J13" s="13" t="s">
        <v>11</v>
      </c>
      <c r="K13" s="13"/>
      <c r="L13" s="13" t="s">
        <v>11</v>
      </c>
      <c r="M13" s="13"/>
      <c r="N13" s="13"/>
      <c r="O13" s="13"/>
      <c r="P13" s="13"/>
      <c r="Q13" s="13"/>
      <c r="R13">
        <v>0</v>
      </c>
    </row>
    <row r="14" spans="1:18" ht="12.75">
      <c r="A14" s="8">
        <v>11</v>
      </c>
      <c r="B14" s="11" t="str">
        <f>HYPERLINK("ftp://www.nerc.com/pub/sys/all_updl/standards/sar/PHYSCAL_CON_REQ_01_01.pdf","Define (Physical) Connection Requirements")</f>
        <v>Define (Physical) Connection Requirements</v>
      </c>
      <c r="C14" s="24" t="s">
        <v>25</v>
      </c>
      <c r="D14" s="26"/>
      <c r="E14" s="12">
        <v>1</v>
      </c>
      <c r="F14" s="53"/>
      <c r="G14" s="13"/>
      <c r="H14" s="13"/>
      <c r="I14" s="13"/>
      <c r="J14" s="13"/>
      <c r="K14" s="13"/>
      <c r="L14" s="13" t="s">
        <v>11</v>
      </c>
      <c r="M14" s="13"/>
      <c r="N14" s="13" t="s">
        <v>11</v>
      </c>
      <c r="O14" s="13" t="s">
        <v>11</v>
      </c>
      <c r="P14" s="13"/>
      <c r="Q14" s="13"/>
      <c r="R14">
        <v>0</v>
      </c>
    </row>
    <row r="15" spans="1:18" ht="12.75">
      <c r="A15" s="5">
        <v>12</v>
      </c>
      <c r="B15" s="11" t="str">
        <f>HYPERLINK("ftp://www.nerc.com/pub/sys/all_updl/standards/sar/PROTECT_SYSTEMS_01_01.pdf","Design, Install, and Coordinate Control and Protection System")</f>
        <v>Design, Install, and Coordinate Control and Protection System</v>
      </c>
      <c r="C15" s="24" t="s">
        <v>25</v>
      </c>
      <c r="D15" s="26"/>
      <c r="E15" s="12">
        <v>1</v>
      </c>
      <c r="F15" s="53"/>
      <c r="G15" s="13"/>
      <c r="H15" s="13"/>
      <c r="I15" s="13"/>
      <c r="J15" s="13" t="s">
        <v>11</v>
      </c>
      <c r="K15" s="13"/>
      <c r="L15" s="13" t="s">
        <v>11</v>
      </c>
      <c r="M15" s="13" t="s">
        <v>11</v>
      </c>
      <c r="N15" s="13" t="s">
        <v>11</v>
      </c>
      <c r="O15" s="13" t="s">
        <v>11</v>
      </c>
      <c r="P15" s="13"/>
      <c r="Q15" s="13"/>
      <c r="R15">
        <v>0</v>
      </c>
    </row>
    <row r="16" spans="1:18" ht="12.75">
      <c r="A16" s="6">
        <v>13</v>
      </c>
      <c r="B16" s="11" t="str">
        <f>HYPERLINK("ftp://www.nerc.com/pub/sys/all_updl/standards/sar/DISTURBNCE_COND_01_01.pdf","Monitor and Analyze Disturbances, Events, and Conditions")</f>
        <v>Monitor and Analyze Disturbances, Events, and Conditions</v>
      </c>
      <c r="C16" s="24" t="s">
        <v>25</v>
      </c>
      <c r="D16" s="26"/>
      <c r="E16" s="12">
        <v>1</v>
      </c>
      <c r="F16" s="53"/>
      <c r="G16" s="13" t="s">
        <v>11</v>
      </c>
      <c r="H16" s="13" t="s">
        <v>11</v>
      </c>
      <c r="I16" s="13"/>
      <c r="J16" s="13" t="s">
        <v>11</v>
      </c>
      <c r="K16" s="13"/>
      <c r="L16" s="13" t="s">
        <v>11</v>
      </c>
      <c r="M16" s="13" t="s">
        <v>11</v>
      </c>
      <c r="N16" s="13" t="s">
        <v>11</v>
      </c>
      <c r="O16" s="13" t="s">
        <v>11</v>
      </c>
      <c r="P16" s="13"/>
      <c r="Q16" s="13"/>
      <c r="R16">
        <v>0</v>
      </c>
    </row>
    <row r="17" spans="1:18" ht="12.75">
      <c r="A17" s="5">
        <v>14</v>
      </c>
      <c r="B17" s="11" t="str">
        <f>HYPERLINK("ftp://www.nerc.com/pub/sys/all_updl/standards/sar/ABNML_&amp;_EM_COND_01_01.pdf","Prepare for and Respond to Abnormal or Emergency Conditions")</f>
        <v>Prepare for and Respond to Abnormal or Emergency Conditions</v>
      </c>
      <c r="C17" s="24" t="s">
        <v>25</v>
      </c>
      <c r="D17" s="26"/>
      <c r="E17" s="12">
        <v>1</v>
      </c>
      <c r="F17" s="53"/>
      <c r="G17" s="13" t="s">
        <v>11</v>
      </c>
      <c r="H17" s="13" t="s">
        <v>11</v>
      </c>
      <c r="I17" s="13" t="s">
        <v>11</v>
      </c>
      <c r="J17" s="13" t="s">
        <v>11</v>
      </c>
      <c r="K17" s="13"/>
      <c r="L17" s="13" t="s">
        <v>11</v>
      </c>
      <c r="M17" s="13" t="s">
        <v>11</v>
      </c>
      <c r="N17" s="13" t="s">
        <v>11</v>
      </c>
      <c r="O17" s="13" t="s">
        <v>11</v>
      </c>
      <c r="P17" s="13" t="s">
        <v>11</v>
      </c>
      <c r="Q17" s="13" t="s">
        <v>11</v>
      </c>
      <c r="R17">
        <v>0</v>
      </c>
    </row>
    <row r="18" spans="1:18" ht="12.75">
      <c r="A18" s="5">
        <v>15</v>
      </c>
      <c r="B18" s="11" t="str">
        <f>HYPERLINK("ftp://www.nerc.com/pub/sys/all_updl/standards/sar/BLACK_ISLD_COND_01_01.pdf","Prepare for and Respond to Blackout or Island Conditions")</f>
        <v>Prepare for and Respond to Blackout or Island Conditions</v>
      </c>
      <c r="C18" s="24" t="s">
        <v>25</v>
      </c>
      <c r="D18" s="26"/>
      <c r="E18" s="12">
        <v>1</v>
      </c>
      <c r="F18" s="53"/>
      <c r="G18" s="13" t="s">
        <v>11</v>
      </c>
      <c r="H18" s="13" t="s">
        <v>11</v>
      </c>
      <c r="I18" s="13"/>
      <c r="J18" s="13" t="s">
        <v>11</v>
      </c>
      <c r="K18" s="13"/>
      <c r="L18" s="13"/>
      <c r="M18" s="13" t="s">
        <v>11</v>
      </c>
      <c r="N18" s="13" t="s">
        <v>11</v>
      </c>
      <c r="O18" s="13" t="s">
        <v>11</v>
      </c>
      <c r="P18" s="13"/>
      <c r="Q18" s="13"/>
      <c r="R18">
        <v>0</v>
      </c>
    </row>
    <row r="19" spans="1:18" ht="12.75">
      <c r="A19" s="5">
        <v>16</v>
      </c>
      <c r="B19" s="11" t="str">
        <f>HYPERLINK("ftp://www.nerc.com/pub/sys/all_updl/standards/sar/STNDS_PRCS_MN02_01_01.pdf","Reliability Standards Process Manual - Revisions")</f>
        <v>Reliability Standards Process Manual - Revisions</v>
      </c>
      <c r="C19" s="24" t="s">
        <v>26</v>
      </c>
      <c r="D19" s="26"/>
      <c r="E19" s="12">
        <v>2</v>
      </c>
      <c r="F19" s="5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>
        <v>0</v>
      </c>
    </row>
    <row r="20" spans="2:6" ht="12.75">
      <c r="B20" s="18" t="s">
        <v>18</v>
      </c>
      <c r="C20" s="17"/>
      <c r="D20" s="17"/>
      <c r="E20" s="17"/>
      <c r="F20" s="17"/>
    </row>
    <row r="21" spans="2:6" ht="12.75">
      <c r="B21" s="19" t="s">
        <v>33</v>
      </c>
      <c r="C21" s="20"/>
      <c r="D21" s="20"/>
      <c r="E21" s="20"/>
      <c r="F21" s="20"/>
    </row>
    <row r="22" spans="2:6" ht="12.75">
      <c r="B22" s="31" t="s">
        <v>22</v>
      </c>
      <c r="C22" s="32"/>
      <c r="D22" s="32"/>
      <c r="E22" s="32"/>
      <c r="F22" s="32"/>
    </row>
    <row r="23" spans="2:6" ht="12.75">
      <c r="B23" s="29" t="s">
        <v>34</v>
      </c>
      <c r="C23" s="30"/>
      <c r="D23" s="30"/>
      <c r="E23" s="30"/>
      <c r="F23" s="30"/>
    </row>
    <row r="24" spans="2:6" ht="12.75">
      <c r="B24" s="21" t="s">
        <v>35</v>
      </c>
      <c r="C24" s="20"/>
      <c r="D24" s="20"/>
      <c r="E24" s="20"/>
      <c r="F24" s="20"/>
    </row>
    <row r="25" spans="2:6" ht="12.75">
      <c r="B25" s="22" t="s">
        <v>19</v>
      </c>
      <c r="C25" s="20"/>
      <c r="D25" s="20"/>
      <c r="E25" s="20"/>
      <c r="F25" s="20"/>
    </row>
    <row r="26" spans="2:4" ht="12.75">
      <c r="B26" s="10"/>
      <c r="C26" s="3"/>
      <c r="D26" s="3"/>
    </row>
    <row r="27" spans="2:4" ht="12.75">
      <c r="B27" s="10"/>
      <c r="C27" s="3"/>
      <c r="D27" s="3"/>
    </row>
    <row r="28" spans="2:4" ht="12.75">
      <c r="B28" s="10"/>
      <c r="C28" s="3"/>
      <c r="D28" s="3"/>
    </row>
    <row r="29" spans="2:4" ht="12.75">
      <c r="B29" s="10"/>
      <c r="C29" s="3"/>
      <c r="D29" s="3"/>
    </row>
    <row r="30" spans="2:4" ht="12.75">
      <c r="B30" s="10"/>
      <c r="C30" s="3"/>
      <c r="D30" s="3"/>
    </row>
    <row r="31" spans="2:4" ht="12.75">
      <c r="B31" s="10"/>
      <c r="C31" s="3"/>
      <c r="D31" s="3"/>
    </row>
    <row r="32" spans="2:4" ht="12.75">
      <c r="B32" s="10"/>
      <c r="C32" s="3"/>
      <c r="D32" s="3"/>
    </row>
    <row r="33" spans="2:4" ht="12.75">
      <c r="B33" s="10"/>
      <c r="C33" s="3"/>
      <c r="D33" s="3"/>
    </row>
    <row r="34" spans="2:4" ht="12.75">
      <c r="B34" s="10"/>
      <c r="C34" s="3"/>
      <c r="D34" s="3"/>
    </row>
    <row r="35" spans="2:4" ht="12.75">
      <c r="B35" s="10"/>
      <c r="C35" s="3"/>
      <c r="D35" s="3"/>
    </row>
    <row r="36" spans="2:4" ht="12.75">
      <c r="B36" s="10"/>
      <c r="C36" s="3"/>
      <c r="D36" s="3"/>
    </row>
    <row r="37" spans="2:4" ht="12.75">
      <c r="B37" s="10"/>
      <c r="C37" s="3"/>
      <c r="D37" s="3"/>
    </row>
  </sheetData>
  <mergeCells count="13">
    <mergeCell ref="B24:F24"/>
    <mergeCell ref="B25:F25"/>
    <mergeCell ref="B20:F20"/>
    <mergeCell ref="B1:F1"/>
    <mergeCell ref="B2:B3"/>
    <mergeCell ref="C2:C3"/>
    <mergeCell ref="D2:D3"/>
    <mergeCell ref="E2:E3"/>
    <mergeCell ref="F2:F3"/>
    <mergeCell ref="G2:Q2"/>
    <mergeCell ref="B21:F21"/>
    <mergeCell ref="B22:F22"/>
    <mergeCell ref="B23:F23"/>
  </mergeCells>
  <hyperlinks>
    <hyperlink ref="D5" r:id="rId1" display="Questions for Comment Form"/>
  </hyperlinks>
  <printOptions gridLines="1"/>
  <pageMargins left="0.75" right="0.75" top="1" bottom="1" header="0.5" footer="0.5"/>
  <pageSetup fitToHeight="1" fitToWidth="1"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lrobinson</dc:creator>
  <cp:keywords/>
  <dc:description/>
  <cp:lastModifiedBy>mhenry</cp:lastModifiedBy>
  <cp:lastPrinted>2003-03-27T21:41:46Z</cp:lastPrinted>
  <dcterms:created xsi:type="dcterms:W3CDTF">2003-03-24T22:07:21Z</dcterms:created>
  <dcterms:modified xsi:type="dcterms:W3CDTF">2003-03-31T23:53:34Z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1207320085</vt:i4>
  </property>
  <property fmtid="{D5CDD505-2E9C-101B-9397-08002B2CF9AE}" pid="3" name="_EmailSubject">
    <vt:lpwstr>April COMPLIANCE REPORT TO ROS</vt:lpwstr>
  </property>
  <property fmtid="{D5CDD505-2E9C-101B-9397-08002B2CF9AE}" pid="4" name="_AuthorEmail">
    <vt:lpwstr>MHenry@ercot.com</vt:lpwstr>
  </property>
  <property fmtid="{D5CDD505-2E9C-101B-9397-08002B2CF9AE}" pid="5" name="_AuthorEmailDisplayName">
    <vt:lpwstr>Henry, Mark</vt:lpwstr>
  </property>
  <property fmtid="{D5CDD505-2E9C-101B-9397-08002B2CF9AE}" pid="6" name="_PreviousAdHocReviewCycleID">
    <vt:i4>1775973381</vt:i4>
  </property>
</Properties>
</file>