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60" yWindow="65296" windowWidth="1731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'Vote'!$E$69:$I$77</definedName>
    <definedName name="clearMarketersVote">'Vote'!$G$69:$I$77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'Vote'!$F$78</definedName>
    <definedName name="countMarketersAbstain">'Vote'!$I$78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'Vote'!$G$68:$I$78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'Vote'!$A$1:$J$85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'Vote'!$F$81</definedName>
    <definedName name="VoteNumberFormat">'Vote'!$G$10:$H$81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<sst xmlns="http://schemas.openxmlformats.org/spreadsheetml/2006/main" count="168" uniqueCount="126">
  <si>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</si>
  <si>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</si>
  <si>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</si>
  <si>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</si>
  <si>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</si>
  <si>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</si>
  <si>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</si>
  <si>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</si>
  <si>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</si>
  <si>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</si>
  <si>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</si>
  <si>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</si>
  <si>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</si>
  <si>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</si>
  <si>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</si>
  <si>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</si>
  <si>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</si>
  <si>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</si>
  <si>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</si>
  <si>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</si>
  <si>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</si>
  <si>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</si>
  <si>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</si>
  <si>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</si>
  <si>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</si>
  <si>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</si>
  <si>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</si>
  <si>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</si>
  <si>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</si>
  <si>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</si>
  <si>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</si>
  <si>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</si>
  <si>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</si>
  <si>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</si>
  <si>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</si>
  <si>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</si>
  <si>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</si>
  <si>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</si>
  <si>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</si>
  <si>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</si>
  <si>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</si>
  <si>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</si>
  <si>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</si>
  <si>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</si>
  <si>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</si>
  <si>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</si>
  <si>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</si>
  <si>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</si>
  <si>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</si>
  <si>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</si>
  <si>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</si>
  <si>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</si>
  <si>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</si>
  <si>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</si>
  <si>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</si>
  <si>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</si>
  <si>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</si>
  <si>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</si>
  <si>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</si>
  <si>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</si>
  <si>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</si>
  <si>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</si>
  <si>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</si>
  <si>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</si>
  <si>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</si>
  <si>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</si>
  <si>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</si>
  <si>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</si>
  <si>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</si>
  <si>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</si>
  <si>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</si>
  <si>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</si>
  <si>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</si>
  <si>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</si>
  <si>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</si>
  <si>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</si>
  <si>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</si>
  <si>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</si>
  <si>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</si>
  <si>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</si>
  <si>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</si>
  <si>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</si>
  <si>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</si>
  <si>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</si>
  <si>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</si>
  <si>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</si>
  <si>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</si>
  <si>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</si>
  <si>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</si>
  <si>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</si>
  <si>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</si>
  <si>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</si>
  <si>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</si>
  <si>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</si>
  <si>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</si>
  <si>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</si>
  <si>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</si>
  <si>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</si>
  <si>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</si>
  <si>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</si>
  <si>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</si>
  <si>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</si>
  <si>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</si>
  <si>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</si>
  <si>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</si>
  <si>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</si>
  <si>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</si>
  <si>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</si>
  <si>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Trina Ross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</si>
  <si>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</si>
  <si>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</si>
  <si>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</si>
  <si>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</si>
  <si>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</si>
  <si>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</si>
  <si>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James Jackson</t>
  </si>
  <si>
    <t>Judy Briscoe</t>
  </si>
  <si>
    <t>International Power America</t>
  </si>
  <si>
    <t>Bob Green</t>
  </si>
  <si>
    <t>Date: 07/22/08</t>
  </si>
  <si>
    <t xml:space="preserve">Issue: Motion to endorse NPRR129, Section 15, Synchronization of Zonal Protocols, including RMS comments, as "Needed for Go-Live." </t>
  </si>
  <si>
    <t>Sid Guermouche</t>
  </si>
  <si>
    <t>Anthony Alford</t>
  </si>
  <si>
    <t>Motion Carries</t>
  </si>
  <si>
    <t>2/3 of TPTF Votes = 4.67 Votes</t>
  </si>
  <si>
    <t>Stanley Newton - Tony Marsh (A)*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</si>
</sst>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120</v>
      </c>
      <c r="C3" s="63"/>
      <c r="D3" s="63"/>
      <c r="E3" s="10"/>
      <c r="F3" s="5" t="s">
        <v>23</v>
      </c>
      <c r="G3" s="60" t="s">
        <v>123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124</v>
      </c>
      <c r="H4" s="61"/>
      <c r="I4" s="6" t="s">
        <v>34</v>
      </c>
    </row>
    <row r="5" spans="1:9" ht="23.25" customHeight="1">
      <c r="A5" s="16"/>
      <c r="B5" s="18" t="s">
        <v>119</v>
      </c>
      <c r="C5" s="19"/>
      <c r="D5" s="11"/>
      <c r="E5" s="10"/>
      <c r="F5" s="1" t="s">
        <v>21</v>
      </c>
      <c r="G5" s="20">
        <f>IF((G81+H81)=0,"",G81)</f>
        <v>7</v>
      </c>
      <c r="H5" s="20">
        <f>IF((G81+H81)=0,"",H81)</f>
        <v>0</v>
      </c>
      <c r="I5" s="21">
        <f>I81</f>
        <v>1</v>
      </c>
    </row>
    <row r="6" spans="2:9" ht="22.5" customHeight="1">
      <c r="B6" s="18" t="s">
        <v>95</v>
      </c>
      <c r="C6" s="18"/>
      <c r="D6" s="19"/>
      <c r="E6" s="22"/>
      <c r="F6" s="1" t="s">
        <v>35</v>
      </c>
      <c r="G6" s="23">
        <f>G82</f>
        <v>1</v>
      </c>
      <c r="H6" s="23">
        <f>H82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109</v>
      </c>
      <c r="C12" s="30"/>
      <c r="D12" s="30"/>
      <c r="E12" s="31" t="s">
        <v>110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75</v>
      </c>
      <c r="F13" s="32" t="s">
        <v>15</v>
      </c>
      <c r="G13" s="33"/>
      <c r="H13" s="33"/>
      <c r="I13" s="27" t="s">
        <v>22</v>
      </c>
    </row>
    <row r="14" spans="2:9" s="29" customFormat="1" ht="11.25">
      <c r="B14" s="30" t="s">
        <v>76</v>
      </c>
      <c r="C14" s="30"/>
      <c r="D14" s="30"/>
      <c r="E14" s="34" t="s">
        <v>77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121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37</v>
      </c>
      <c r="C19" s="40"/>
      <c r="D19" s="40"/>
      <c r="E19" s="41" t="s">
        <v>118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78</v>
      </c>
      <c r="C20" s="40"/>
      <c r="D20" s="40"/>
      <c r="E20" s="41" t="s">
        <v>115</v>
      </c>
      <c r="F20" s="32" t="s">
        <v>15</v>
      </c>
      <c r="G20" s="42">
        <v>0.3333333333333333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3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122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66</v>
      </c>
      <c r="C28" s="40"/>
      <c r="D28" s="40"/>
      <c r="E28" s="41" t="s">
        <v>79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80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81</v>
      </c>
      <c r="C30" s="40"/>
      <c r="D30" s="40"/>
      <c r="E30" s="41" t="s">
        <v>82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108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83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84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 t="s">
        <v>15</v>
      </c>
      <c r="G40" s="42">
        <v>0.5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85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117</v>
      </c>
      <c r="F44" s="32"/>
      <c r="G44" s="42"/>
      <c r="H44" s="42"/>
      <c r="I44" s="27"/>
    </row>
    <row r="45" spans="2:9" ht="11.25">
      <c r="B45" s="40" t="s">
        <v>96</v>
      </c>
      <c r="C45" s="40"/>
      <c r="D45" s="40"/>
      <c r="E45" s="41" t="s">
        <v>125</v>
      </c>
      <c r="F45" s="32" t="s">
        <v>15</v>
      </c>
      <c r="G45" s="42">
        <v>0.5</v>
      </c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2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 t="s">
        <v>15</v>
      </c>
      <c r="G51" s="42">
        <v>0.5</v>
      </c>
      <c r="H51" s="42"/>
      <c r="I51" s="27"/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 t="s">
        <v>15</v>
      </c>
      <c r="G52" s="42">
        <v>0.5</v>
      </c>
      <c r="H52" s="42"/>
      <c r="I52" s="27"/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112</v>
      </c>
      <c r="F54" s="32"/>
      <c r="G54" s="42"/>
      <c r="H54" s="42"/>
      <c r="I54" s="27"/>
    </row>
    <row r="55" spans="2:9" ht="11.25">
      <c r="B55" s="40" t="s">
        <v>93</v>
      </c>
      <c r="C55" s="43"/>
      <c r="D55" s="46" t="s">
        <v>20</v>
      </c>
      <c r="E55" s="41" t="s">
        <v>94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2</v>
      </c>
      <c r="G57" s="37">
        <f>SUM(G49:G56)</f>
        <v>1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114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86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113</v>
      </c>
      <c r="C69" s="40"/>
      <c r="D69" s="40"/>
      <c r="E69" s="41" t="s">
        <v>87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45</v>
      </c>
      <c r="C71" s="40"/>
      <c r="D71" s="40"/>
      <c r="E71" s="41" t="s">
        <v>111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46</v>
      </c>
      <c r="C72" s="40"/>
      <c r="D72" s="40"/>
      <c r="E72" s="41" t="s">
        <v>116</v>
      </c>
      <c r="F72" s="32"/>
      <c r="G72" s="42"/>
      <c r="H72" s="42"/>
      <c r="I72" s="27"/>
    </row>
    <row r="73" spans="2:9" ht="11.25">
      <c r="B73" s="40" t="s">
        <v>88</v>
      </c>
      <c r="C73" s="40"/>
      <c r="D73" s="40"/>
      <c r="E73" s="41" t="s">
        <v>89</v>
      </c>
      <c r="F73" s="32"/>
      <c r="G73" s="42"/>
      <c r="H73" s="42"/>
      <c r="I73" s="27"/>
    </row>
    <row r="74" spans="2:9" ht="11.25">
      <c r="B74" s="40" t="s">
        <v>107</v>
      </c>
      <c r="C74" s="40"/>
      <c r="D74" s="40"/>
      <c r="E74" s="41" t="s">
        <v>92</v>
      </c>
      <c r="F74" s="32"/>
      <c r="G74" s="42"/>
      <c r="H74" s="42"/>
      <c r="I74" s="27"/>
    </row>
    <row r="75" spans="2:9" ht="11.25">
      <c r="B75" s="40" t="s">
        <v>90</v>
      </c>
      <c r="C75" s="40"/>
      <c r="D75" s="40"/>
      <c r="E75" s="41" t="s">
        <v>91</v>
      </c>
      <c r="F75" s="32"/>
      <c r="G75" s="42"/>
      <c r="H75" s="42"/>
      <c r="I75" s="27"/>
    </row>
    <row r="76" spans="2:9" ht="11.25">
      <c r="B76" s="40"/>
      <c r="C76" s="40"/>
      <c r="D76" s="40"/>
      <c r="E76" s="41"/>
      <c r="F76" s="32"/>
      <c r="G76" s="42"/>
      <c r="H76" s="42"/>
      <c r="I76" s="27"/>
    </row>
    <row r="77" spans="2:9" ht="7.5" customHeight="1">
      <c r="B77" s="18"/>
      <c r="C77" s="18"/>
      <c r="D77" s="18"/>
      <c r="E77" s="22"/>
      <c r="F77" s="27"/>
      <c r="G77" s="28"/>
      <c r="H77" s="28"/>
      <c r="I77" s="27"/>
    </row>
    <row r="78" spans="2:9" ht="11.25">
      <c r="B78" s="18"/>
      <c r="C78" s="18"/>
      <c r="D78" s="18"/>
      <c r="E78" s="1" t="s">
        <v>21</v>
      </c>
      <c r="F78" s="36">
        <f>COUNTA(F68:F77)</f>
        <v>3</v>
      </c>
      <c r="G78" s="37">
        <f>SUM(G68:G77)</f>
        <v>1</v>
      </c>
      <c r="H78" s="38">
        <f>SUM(H68:H77)</f>
        <v>0</v>
      </c>
      <c r="I78" s="36">
        <f>COUNTA(I68:I77)</f>
        <v>0</v>
      </c>
    </row>
    <row r="79" spans="2:9" ht="11.25">
      <c r="B79" s="10" t="s">
        <v>8</v>
      </c>
      <c r="C79" s="18"/>
      <c r="D79" s="18"/>
      <c r="E79" s="47"/>
      <c r="F79" s="12"/>
      <c r="G79" s="48"/>
      <c r="H79" s="49"/>
      <c r="I79" s="15"/>
    </row>
    <row r="80" spans="2:9" ht="11.25">
      <c r="B80" s="22"/>
      <c r="C80" s="18"/>
      <c r="D80" s="18"/>
      <c r="E80" s="22"/>
      <c r="F80" s="12"/>
      <c r="G80" s="50"/>
      <c r="H80" s="50"/>
      <c r="I80" s="51" t="s">
        <v>7</v>
      </c>
    </row>
    <row r="81" spans="2:9" ht="12" thickBot="1">
      <c r="B81" s="22"/>
      <c r="C81" s="10"/>
      <c r="D81" s="10"/>
      <c r="E81" s="1" t="s">
        <v>21</v>
      </c>
      <c r="F81" s="36">
        <f>F16+F25+F34+F48+F57+F66+F78</f>
        <v>15</v>
      </c>
      <c r="G81" s="52">
        <f>G16+G25+G34+G48+G57+G67+G78</f>
        <v>7</v>
      </c>
      <c r="H81" s="52">
        <f>H16+H25+H34+H48+H57+H67+H78</f>
        <v>0</v>
      </c>
      <c r="I81" s="36">
        <f>I16+I25+I34+I48+I57+I67+I78</f>
        <v>1</v>
      </c>
    </row>
    <row r="82" spans="2:9" ht="12.75" thickBot="1" thickTop="1">
      <c r="B82" s="53"/>
      <c r="C82" s="22"/>
      <c r="D82" s="22"/>
      <c r="E82" s="22"/>
      <c r="F82" s="1" t="s">
        <v>5</v>
      </c>
      <c r="G82" s="54">
        <f>IF((G81+H81)=0,"",G81/(G81+H81))</f>
        <v>1</v>
      </c>
      <c r="H82" s="54">
        <f>IF((G81+H81)=0,"",H81/(G81+H81))</f>
        <v>0</v>
      </c>
      <c r="I82" s="26"/>
    </row>
    <row r="83" spans="2:9" ht="12" thickTop="1">
      <c r="B83" s="53"/>
      <c r="C83" s="22"/>
      <c r="D83" s="22"/>
      <c r="E83" s="22"/>
      <c r="F83" s="12"/>
      <c r="G83" s="12"/>
      <c r="H83" s="12"/>
      <c r="I83" s="15"/>
    </row>
    <row r="85" ht="12" hidden="1" thickBot="1">
      <c r="B85" s="56" t="s">
        <v>26</v>
      </c>
    </row>
    <row r="86" ht="12" hidden="1" thickTop="1">
      <c r="B86" s="57" t="s">
        <v>19</v>
      </c>
    </row>
    <row r="87" ht="11.25" hidden="1">
      <c r="B87" s="57" t="s">
        <v>18</v>
      </c>
    </row>
    <row r="88" ht="11.25" hidden="1">
      <c r="B88" s="58" t="s">
        <v>20</v>
      </c>
    </row>
    <row r="89" ht="11.25" hidden="1"/>
    <row r="90" ht="12" hidden="1" thickBot="1">
      <c r="B90" s="56" t="s">
        <v>27</v>
      </c>
    </row>
    <row r="91" ht="12" hidden="1" thickTop="1">
      <c r="B91" s="57" t="s">
        <v>24</v>
      </c>
    </row>
    <row r="92" ht="11.25" hidden="1">
      <c r="B92" s="57" t="s">
        <v>25</v>
      </c>
    </row>
    <row r="93" ht="11.25" hidden="1">
      <c r="B93" s="57" t="s">
        <v>32</v>
      </c>
    </row>
    <row r="94" ht="11.25" hidden="1">
      <c r="B94" s="58" t="s">
        <v>48</v>
      </c>
    </row>
    <row r="95" ht="11.25" hidden="1"/>
    <row r="96" ht="12" hidden="1" thickBot="1">
      <c r="B96" s="56" t="s">
        <v>28</v>
      </c>
    </row>
    <row r="97" ht="12" hidden="1" thickTop="1">
      <c r="B97" s="57" t="s">
        <v>22</v>
      </c>
    </row>
    <row r="98" ht="11.25" hidden="1">
      <c r="B98" s="58"/>
    </row>
    <row r="99" ht="11.25" hidden="1"/>
    <row r="100" ht="12" hidden="1" thickBot="1">
      <c r="B100" s="56" t="s">
        <v>29</v>
      </c>
    </row>
    <row r="101" ht="12" hidden="1" thickTop="1">
      <c r="B101" s="57" t="s">
        <v>15</v>
      </c>
    </row>
    <row r="102" ht="11.25" hidden="1">
      <c r="B102" s="58"/>
    </row>
    <row r="103" ht="11.25" hidden="1"/>
    <row r="104" ht="12" hidden="1" thickBot="1">
      <c r="B104" s="56" t="s">
        <v>30</v>
      </c>
    </row>
    <row r="105" ht="12" hidden="1" thickTop="1">
      <c r="B105" s="57" t="s">
        <v>15</v>
      </c>
    </row>
    <row r="106" ht="11.25" hidden="1">
      <c r="B106" s="58"/>
    </row>
    <row r="107" ht="11.25" hidden="1"/>
    <row r="108" ht="12" hidden="1" thickBot="1">
      <c r="B108" s="56" t="s">
        <v>31</v>
      </c>
    </row>
    <row r="109" ht="12" hidden="1" thickTop="1">
      <c r="B109" s="57">
        <v>1</v>
      </c>
    </row>
    <row r="110" ht="11.25" hidden="1">
      <c r="B110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7:I77 F68:I68 F66:I66 F33:I33 F35:I35 F47:I47 I49 F56:I56 F58:I58 F10:I10 F15:I15 I17 F24:I24 F26:I26">
      <formula1>#REF!</formula1>
    </dataValidation>
    <dataValidation type="list" showInputMessage="1" showErrorMessage="1" sqref="F69:F76 F50:F55 F36:F46 F27:F32 F18:F23 F11:F14 F59:F65">
      <formula1>$B$101:$B$102</formula1>
    </dataValidation>
    <dataValidation type="list" showInputMessage="1" showErrorMessage="1" sqref="I69:I76 I50:I55 I36:I46 I27:I32 I18:I23 I11:I14 I59:I65">
      <formula1>$B$97:$B$98</formula1>
    </dataValidation>
    <dataValidation type="list" showInputMessage="1" showErrorMessage="1" sqref="D49">
      <formula1>$B$105:$B$106</formula1>
    </dataValidation>
    <dataValidation type="list" showInputMessage="1" showErrorMessage="1" sqref="D50:D55">
      <formula1>$B$86:$B$88</formula1>
    </dataValidation>
    <dataValidation type="list" showInputMessage="1" showErrorMessage="1" sqref="F49">
      <formula1>$B$109:$B$110</formula1>
    </dataValidation>
    <dataValidation type="list" showInputMessage="1" showErrorMessage="1" sqref="F4">
      <formula1>$B$91:$B$94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2009-02-06T19:03:19Z</dcterms:modified>
  <cp:category/>
  <cp:version/>
  <cp:contentType/>
  <cp:contentStatus/>
</cp:coreProperties>
</file>