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2055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'Vote'!$E$22:$I$27</definedName>
    <definedName name="clearIndGenVote">'Vote'!$G$22:$I$27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'Vote'!$E$30:$I$35</definedName>
    <definedName name="clearMarketersVote">'Vote'!$G$30:$I$35</definedName>
    <definedName name="clearMuni">'Vote'!$E$49:$I$52</definedName>
    <definedName name="clearMuniVote">'Vote'!$G$49:$I$52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'Vote'!$F$28</definedName>
    <definedName name="countIndGenAbstain">'Vote'!$I$28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'Vote'!$F$53</definedName>
    <definedName name="countMuniAbstain">'Vote'!$I$53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'Vote'!$G$21:$I$28</definedName>
    <definedName name="IndREP">'Vote'!$G$37:$I$41</definedName>
    <definedName name="IOU">'Vote'!$G$42:$I$47</definedName>
    <definedName name="Marketers">'Vote'!$G$29:$I$36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'Vote'!$G$15:$H$56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<sst xmlns="http://schemas.openxmlformats.org/spreadsheetml/2006/main" count="118" uniqueCount="84">
  <si>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</si>
  <si>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</si>
  <si>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</si>
  <si>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</si>
  <si>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</si>
  <si>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</si>
  <si>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</si>
  <si>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</si>
  <si>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</si>
  <si>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</si>
  <si>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</si>
  <si>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</si>
  <si>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</si>
  <si>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</si>
  <si>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</si>
  <si>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</si>
  <si>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</si>
  <si>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</si>
  <si>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</si>
  <si>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</si>
  <si>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</si>
  <si>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</si>
  <si>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</si>
  <si>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</si>
  <si>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</si>
  <si>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</si>
  <si>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</si>
  <si>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</si>
  <si>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</si>
  <si>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</si>
  <si>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</si>
  <si>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</si>
  <si>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</si>
  <si>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</si>
  <si>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</si>
  <si>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</si>
  <si>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</si>
  <si>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Clif Lange</t>
  </si>
  <si>
    <t>South Texas Electric Cooperative</t>
  </si>
  <si>
    <t>Garland Power and Light</t>
  </si>
  <si>
    <t>CPS Energy</t>
  </si>
  <si>
    <t>Luminant</t>
  </si>
  <si>
    <t>CenterPoint Energy</t>
  </si>
  <si>
    <t>Morgan Stanley</t>
  </si>
  <si>
    <t>Clayton Greer</t>
  </si>
  <si>
    <t>John Varnell</t>
  </si>
  <si>
    <t>Amanda Frazier</t>
  </si>
  <si>
    <t>Chris Lyons</t>
  </si>
  <si>
    <t>Exelon</t>
  </si>
  <si>
    <t>Marshall Adair</t>
  </si>
  <si>
    <t>Tayaun Messer</t>
  </si>
  <si>
    <t>Reliant Energy Retail Services</t>
  </si>
  <si>
    <t>Bill Barnes</t>
  </si>
  <si>
    <t>Christine Hauk</t>
  </si>
  <si>
    <t>Prepared by: B. Albracht</t>
  </si>
  <si>
    <t>Date: June 11, 2014</t>
  </si>
  <si>
    <t>Suzanne Mottin</t>
  </si>
  <si>
    <t>Iberdrola</t>
  </si>
  <si>
    <t>Thresa Allen</t>
  </si>
  <si>
    <t>LCRA</t>
  </si>
  <si>
    <t>Sarah Bombic</t>
  </si>
  <si>
    <t>Calpine</t>
  </si>
  <si>
    <t xml:space="preserve">RJones </t>
  </si>
  <si>
    <t>GDF Suez</t>
  </si>
  <si>
    <t>Bob Helton</t>
  </si>
  <si>
    <t>Invenergy</t>
  </si>
  <si>
    <t>Walter Reid</t>
  </si>
  <si>
    <t>EDF</t>
  </si>
  <si>
    <t>Bill Hellinghausen</t>
  </si>
  <si>
    <t>DC Energy</t>
  </si>
  <si>
    <t>Seth Cochran</t>
  </si>
  <si>
    <t>CEI</t>
  </si>
  <si>
    <t>Eric Goff</t>
  </si>
  <si>
    <t>Direct Energy</t>
  </si>
  <si>
    <t>Jim Lee</t>
  </si>
  <si>
    <t>David Detelich (Kenan Ogelman)</t>
  </si>
  <si>
    <t>Bob Wittmeyer</t>
  </si>
  <si>
    <t>DME</t>
  </si>
  <si>
    <t>DeAnn Walker (Kathy Scott)</t>
  </si>
  <si>
    <t>Lauri White</t>
  </si>
  <si>
    <t>AEP</t>
  </si>
  <si>
    <t>Need &gt;50% to Pass</t>
  </si>
  <si>
    <t>Motion Carries</t>
  </si>
  <si>
    <t>PRS Motion: To table NPRR617 and refer to WMS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</si>
</sst>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83</v>
      </c>
      <c r="C3" s="69"/>
      <c r="D3" s="69"/>
      <c r="E3" s="6"/>
      <c r="F3" s="56" t="s">
        <v>22</v>
      </c>
      <c r="G3" s="65" t="s">
        <v>82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55</v>
      </c>
      <c r="C5" s="15"/>
      <c r="D5" s="7"/>
      <c r="E5" s="6"/>
      <c r="F5" s="58" t="s">
        <v>20</v>
      </c>
      <c r="G5" s="59">
        <f>IF((G56+H56)=0,"",G56)</f>
        <v>5.166666666666666</v>
      </c>
      <c r="H5" s="59">
        <f>IF((G56+H56)=0,"",H56)</f>
        <v>1.8333333333333333</v>
      </c>
      <c r="I5" s="60">
        <f>I56</f>
        <v>1</v>
      </c>
    </row>
    <row r="6" spans="2:9" ht="22.5" customHeight="1">
      <c r="B6" s="6" t="s">
        <v>54</v>
      </c>
      <c r="C6" s="14"/>
      <c r="D6" s="15"/>
      <c r="E6" s="16"/>
      <c r="F6" s="62" t="s">
        <v>81</v>
      </c>
      <c r="G6" s="61">
        <f>G57</f>
        <v>0.7380952380952381</v>
      </c>
      <c r="H6" s="61">
        <f>H57</f>
        <v>0.2619047619047619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56</v>
      </c>
      <c r="F11" s="33" t="s">
        <v>15</v>
      </c>
      <c r="G11" s="51">
        <v>1</v>
      </c>
      <c r="H11" s="33"/>
      <c r="I11" s="20"/>
    </row>
    <row r="12" spans="2:9" ht="11.25">
      <c r="B12" s="32"/>
      <c r="C12" s="34"/>
      <c r="D12" s="37" t="s">
        <v>17</v>
      </c>
      <c r="E12" s="52" t="s">
        <v>49</v>
      </c>
      <c r="F12" s="51"/>
      <c r="G12" s="33"/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50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59</v>
      </c>
      <c r="C17" s="23"/>
      <c r="D17" s="23"/>
      <c r="E17" s="24" t="s">
        <v>60</v>
      </c>
      <c r="F17" s="64" t="s">
        <v>15</v>
      </c>
      <c r="G17" s="50">
        <v>0.5</v>
      </c>
      <c r="H17" s="26"/>
      <c r="I17" s="20"/>
    </row>
    <row r="18" spans="2:9" s="22" customFormat="1" ht="11.25">
      <c r="B18" s="23" t="s">
        <v>38</v>
      </c>
      <c r="C18" s="23"/>
      <c r="D18" s="23"/>
      <c r="E18" s="24" t="s">
        <v>37</v>
      </c>
      <c r="F18" s="25"/>
      <c r="G18" s="50"/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20</v>
      </c>
      <c r="F20" s="28">
        <f>COUNTA(F15:F19)</f>
        <v>2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31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48</v>
      </c>
      <c r="C22" s="32"/>
      <c r="D22" s="32"/>
      <c r="E22" s="52" t="s">
        <v>47</v>
      </c>
      <c r="F22" s="25" t="s">
        <v>15</v>
      </c>
      <c r="G22" s="51"/>
      <c r="H22" s="51">
        <v>0.2</v>
      </c>
      <c r="I22" s="20"/>
    </row>
    <row r="23" spans="2:9" ht="11.25">
      <c r="B23" s="32" t="s">
        <v>65</v>
      </c>
      <c r="C23" s="32"/>
      <c r="D23" s="32"/>
      <c r="E23" s="52" t="s">
        <v>66</v>
      </c>
      <c r="F23" s="25" t="s">
        <v>15</v>
      </c>
      <c r="G23" s="51"/>
      <c r="H23" s="51">
        <v>0.2</v>
      </c>
      <c r="I23" s="20"/>
    </row>
    <row r="24" spans="2:9" ht="11.25">
      <c r="B24" s="32" t="s">
        <v>63</v>
      </c>
      <c r="C24" s="32"/>
      <c r="D24" s="32"/>
      <c r="E24" s="52" t="s">
        <v>64</v>
      </c>
      <c r="F24" s="25" t="s">
        <v>15</v>
      </c>
      <c r="G24" s="51"/>
      <c r="H24" s="51">
        <v>0.2</v>
      </c>
      <c r="I24" s="20"/>
    </row>
    <row r="25" spans="2:9" ht="11.25">
      <c r="B25" s="32" t="s">
        <v>61</v>
      </c>
      <c r="C25" s="32"/>
      <c r="D25" s="32"/>
      <c r="E25" s="52" t="s">
        <v>62</v>
      </c>
      <c r="F25" s="64" t="s">
        <v>15</v>
      </c>
      <c r="G25" s="51"/>
      <c r="H25" s="51">
        <v>0.2</v>
      </c>
      <c r="I25" s="20"/>
    </row>
    <row r="26" spans="2:9" ht="11.25">
      <c r="B26" s="32" t="s">
        <v>57</v>
      </c>
      <c r="C26" s="32"/>
      <c r="D26" s="32"/>
      <c r="E26" s="52" t="s">
        <v>58</v>
      </c>
      <c r="F26" s="25" t="s">
        <v>15</v>
      </c>
      <c r="G26" s="51"/>
      <c r="H26" s="51">
        <v>0.2</v>
      </c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20</v>
      </c>
      <c r="F28" s="28">
        <f>COUNTA(F21:F27)</f>
        <v>5</v>
      </c>
      <c r="G28" s="29">
        <f>SUM(G21:G27)</f>
        <v>0</v>
      </c>
      <c r="H28" s="30">
        <f>SUM(H21:H27)</f>
        <v>1</v>
      </c>
      <c r="I28" s="28">
        <f>COUNTA(I21:I27)</f>
        <v>0</v>
      </c>
    </row>
    <row r="29" spans="2:9" ht="11.25">
      <c r="B29" s="6" t="s">
        <v>12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43</v>
      </c>
      <c r="C30" s="32"/>
      <c r="D30" s="32"/>
      <c r="E30" s="52" t="s">
        <v>44</v>
      </c>
      <c r="F30" s="25" t="s">
        <v>15</v>
      </c>
      <c r="G30" s="51">
        <v>0.25</v>
      </c>
      <c r="H30" s="51"/>
      <c r="I30" s="20"/>
    </row>
    <row r="31" spans="2:9" ht="11.25">
      <c r="B31" s="32" t="s">
        <v>71</v>
      </c>
      <c r="C31" s="32"/>
      <c r="D31" s="32"/>
      <c r="E31" s="52" t="s">
        <v>72</v>
      </c>
      <c r="F31" s="25" t="s">
        <v>15</v>
      </c>
      <c r="G31" s="51"/>
      <c r="H31" s="51">
        <v>0.25</v>
      </c>
      <c r="I31" s="20"/>
    </row>
    <row r="32" spans="2:9" ht="11.25">
      <c r="B32" s="32" t="s">
        <v>69</v>
      </c>
      <c r="C32" s="32"/>
      <c r="D32" s="32"/>
      <c r="E32" s="52" t="s">
        <v>70</v>
      </c>
      <c r="F32" s="25" t="s">
        <v>15</v>
      </c>
      <c r="G32" s="51">
        <v>0.25</v>
      </c>
      <c r="H32" s="51"/>
      <c r="I32" s="20"/>
    </row>
    <row r="33" spans="2:9" ht="11.25">
      <c r="B33" s="32" t="s">
        <v>67</v>
      </c>
      <c r="C33" s="32"/>
      <c r="D33" s="32"/>
      <c r="E33" s="52" t="s">
        <v>68</v>
      </c>
      <c r="F33" s="25" t="s">
        <v>15</v>
      </c>
      <c r="G33" s="51"/>
      <c r="H33" s="51">
        <v>0.25</v>
      </c>
      <c r="I33" s="20"/>
    </row>
    <row r="34" spans="2:9" ht="11.25">
      <c r="B34" s="32" t="s">
        <v>36</v>
      </c>
      <c r="C34" s="32"/>
      <c r="D34" s="32"/>
      <c r="E34" s="52" t="s">
        <v>45</v>
      </c>
      <c r="F34" s="25" t="s">
        <v>15</v>
      </c>
      <c r="G34" s="51"/>
      <c r="H34" s="33"/>
      <c r="I34" s="20" t="s">
        <v>21</v>
      </c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COUNTA(F29:F35)</f>
        <v>5</v>
      </c>
      <c r="G36" s="29">
        <f>SUM(G29:G35)</f>
        <v>0.5</v>
      </c>
      <c r="H36" s="30">
        <f>SUM(H29:H35)</f>
        <v>0.5</v>
      </c>
      <c r="I36" s="28">
        <f>COUNTA(I29:I35)</f>
        <v>1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51</v>
      </c>
      <c r="C38" s="32"/>
      <c r="D38" s="32"/>
      <c r="E38" s="52" t="s">
        <v>52</v>
      </c>
      <c r="F38" s="25"/>
      <c r="G38" s="51"/>
      <c r="H38" s="33"/>
      <c r="I38" s="20"/>
    </row>
    <row r="39" spans="2:9" ht="11.25">
      <c r="B39" s="32" t="s">
        <v>73</v>
      </c>
      <c r="C39" s="32"/>
      <c r="D39" s="32"/>
      <c r="E39" s="52" t="s">
        <v>74</v>
      </c>
      <c r="F39" s="25" t="s">
        <v>15</v>
      </c>
      <c r="G39" s="51">
        <v>1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20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46</v>
      </c>
      <c r="F43" s="25" t="s">
        <v>15</v>
      </c>
      <c r="G43" s="51"/>
      <c r="H43" s="51">
        <v>0.3333333333333333</v>
      </c>
      <c r="I43" s="20"/>
    </row>
    <row r="44" spans="2:9" ht="11.25">
      <c r="B44" s="32" t="s">
        <v>80</v>
      </c>
      <c r="C44" s="32"/>
      <c r="D44" s="32"/>
      <c r="E44" s="52" t="s">
        <v>79</v>
      </c>
      <c r="F44" s="25" t="s">
        <v>15</v>
      </c>
      <c r="G44" s="51">
        <v>0.3333333333333333</v>
      </c>
      <c r="H44" s="51"/>
      <c r="I44" s="20"/>
    </row>
    <row r="45" spans="2:9" ht="11.25">
      <c r="B45" s="32" t="s">
        <v>42</v>
      </c>
      <c r="C45" s="32"/>
      <c r="D45" s="32"/>
      <c r="E45" s="52" t="s">
        <v>78</v>
      </c>
      <c r="F45" s="25" t="s">
        <v>15</v>
      </c>
      <c r="G45" s="51">
        <v>0.3333333333333333</v>
      </c>
      <c r="H45" s="33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20</v>
      </c>
      <c r="F47" s="28">
        <f>COUNTA(F42:F46)</f>
        <v>3</v>
      </c>
      <c r="G47" s="29">
        <f>SUM(G42:G46)</f>
        <v>0.6666666666666666</v>
      </c>
      <c r="H47" s="30">
        <f>SUM(H42:H46)</f>
        <v>0.3333333333333333</v>
      </c>
      <c r="I47" s="28">
        <f>COUNTA(I42:I46)</f>
        <v>0</v>
      </c>
    </row>
    <row r="48" spans="2:9" ht="11.25">
      <c r="B48" s="6" t="s">
        <v>11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39</v>
      </c>
      <c r="C49" s="32"/>
      <c r="D49" s="32"/>
      <c r="E49" s="52" t="s">
        <v>53</v>
      </c>
      <c r="F49" s="25" t="s">
        <v>15</v>
      </c>
      <c r="G49" s="51">
        <v>0.3333333333333333</v>
      </c>
      <c r="H49" s="33"/>
      <c r="I49" s="20"/>
    </row>
    <row r="50" spans="2:9" ht="11.25">
      <c r="B50" s="32" t="s">
        <v>77</v>
      </c>
      <c r="C50" s="32"/>
      <c r="D50" s="32"/>
      <c r="E50" s="52" t="s">
        <v>76</v>
      </c>
      <c r="F50" s="25" t="s">
        <v>15</v>
      </c>
      <c r="G50" s="51">
        <v>0.3333333333333333</v>
      </c>
      <c r="H50" s="33"/>
      <c r="I50" s="20"/>
    </row>
    <row r="51" spans="2:9" ht="11.25">
      <c r="B51" s="32" t="s">
        <v>40</v>
      </c>
      <c r="C51" s="32"/>
      <c r="D51" s="32"/>
      <c r="E51" s="52" t="s">
        <v>75</v>
      </c>
      <c r="F51" s="25" t="s">
        <v>15</v>
      </c>
      <c r="G51" s="51">
        <v>0.3333333333333333</v>
      </c>
      <c r="H51" s="33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20</v>
      </c>
      <c r="F56" s="28">
        <f>F14+F20+F53+F47+F28+F41+F36</f>
        <v>20</v>
      </c>
      <c r="G56" s="43">
        <f>G14+G20+G53+G47+G28+G41+G36</f>
        <v>5.166666666666666</v>
      </c>
      <c r="H56" s="43">
        <f>H14+H20+H53+H47+H28+H41+H36</f>
        <v>1.8333333333333333</v>
      </c>
      <c r="I56" s="28">
        <f>I14+I20+I53+I47+I28+I41+I36</f>
        <v>1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0.7380952380952381</v>
      </c>
      <c r="H57" s="45">
        <f>IF((G56+H56)=0,"",H56/(G56+H56))</f>
        <v>0.2619047619047619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25</v>
      </c>
    </row>
    <row r="61" ht="12" hidden="1" thickTop="1">
      <c r="B61" s="48" t="s">
        <v>18</v>
      </c>
    </row>
    <row r="62" ht="11.25" hidden="1">
      <c r="B62" s="48" t="s">
        <v>17</v>
      </c>
    </row>
    <row r="63" ht="11.25" hidden="1">
      <c r="B63" s="49" t="s">
        <v>19</v>
      </c>
    </row>
    <row r="64" ht="11.25" hidden="1"/>
    <row r="65" ht="12" hidden="1" thickBot="1">
      <c r="B65" s="47" t="s">
        <v>26</v>
      </c>
    </row>
    <row r="66" ht="12" hidden="1" thickTop="1">
      <c r="B66" s="48" t="s">
        <v>23</v>
      </c>
    </row>
    <row r="67" ht="11.25" hidden="1">
      <c r="B67" s="63" t="s">
        <v>24</v>
      </c>
    </row>
    <row r="68" ht="11.25" hidden="1"/>
    <row r="69" ht="12" hidden="1" thickBot="1">
      <c r="B69" s="47" t="s">
        <v>27</v>
      </c>
    </row>
    <row r="70" ht="12" hidden="1" thickTop="1">
      <c r="B70" s="48" t="s">
        <v>21</v>
      </c>
    </row>
    <row r="71" ht="11.25" hidden="1">
      <c r="B71" s="49"/>
    </row>
    <row r="72" ht="11.25" hidden="1"/>
    <row r="73" ht="12" hidden="1" thickBot="1">
      <c r="B73" s="47" t="s">
        <v>28</v>
      </c>
    </row>
    <row r="74" ht="12" hidden="1" thickTop="1">
      <c r="B74" s="48" t="s">
        <v>15</v>
      </c>
    </row>
    <row r="75" ht="11.25" hidden="1">
      <c r="B75" s="49"/>
    </row>
    <row r="76" ht="11.25" hidden="1"/>
    <row r="77" ht="12" hidden="1" thickBot="1">
      <c r="B77" s="47" t="s">
        <v>29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30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2:I42 F29:I29 F27:I27 F19:I19 F21:I21 F37:I37 F35:I35 F46:I46 I48 I10 F13:I13 F15:I15">
      <formula1>#REF!</formula1>
    </dataValidation>
    <dataValidation type="list" showInputMessage="1" showErrorMessage="1" sqref="F43:F45 F49:F51 F38:F40 F22:F26 F16:F18 F30:F34">
      <formula1>$B$74:$B$75</formula1>
    </dataValidation>
    <dataValidation type="list" showInputMessage="1" showErrorMessage="1" sqref="I43:I45 I49:I51 I38:I40 I11:I12 I22:I26 I16:I18 I30:I34">
      <formula1>$B$70:$B$71</formula1>
    </dataValidation>
    <dataValidation type="list" allowBlank="1" showInputMessage="1" showErrorMessage="1" sqref="F11:F12">
      <formula1>$B$74:$B$75</formula1>
    </dataValidation>
    <dataValidation type="list" showInputMessage="1" showErrorMessage="1" sqref="D11:D12">
      <formula1>$B$61:$B$63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 Manning</cp:lastModifiedBy>
  <cp:lastPrinted>2001-05-29T14:33:52Z</cp:lastPrinted>
  <dcterms:created xsi:type="dcterms:W3CDTF">2000-03-13T15:50:20Z</dcterms:created>
  <dcterms:modified xsi:type="dcterms:W3CDTF">2014-06-16T20:09:21Z</dcterms:modified>
  <cp:category/>
  <cp:version/>
  <cp:contentType/>
  <cp:contentStatus/>
</cp:coreProperties>
</file>