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<sst xmlns="http://schemas.openxmlformats.org/spreadsheetml/2006/main" count="150" uniqueCount="103">
  <si>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</si>
  <si>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</si>
  <si>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</si>
  <si>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</si>
  <si>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</si>
  <si>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</si>
  <si>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</si>
  <si>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</si>
  <si>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</si>
  <si>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</si>
  <si>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</si>
  <si>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</si>
  <si>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</si>
  <si>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</si>
  <si>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</si>
  <si>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</si>
  <si>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</si>
  <si>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</si>
  <si>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</si>
  <si>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</si>
  <si>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</si>
  <si>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</si>
  <si>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</si>
  <si>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</si>
  <si>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</si>
  <si>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</si>
  <si>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</si>
  <si>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</si>
  <si>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</si>
  <si>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</si>
  <si>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</si>
  <si>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</si>
  <si>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</si>
  <si>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</si>
  <si>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</si>
  <si>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</si>
  <si>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</si>
  <si>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</si>
  <si>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</si>
  <si>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</si>
  <si>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</si>
  <si>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</si>
  <si>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</si>
  <si>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</si>
  <si>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</si>
  <si>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</si>
  <si>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</si>
  <si>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</si>
  <si>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</si>
  <si>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</si>
  <si>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</si>
  <si>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</si>
  <si>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Marshall Adair</t>
  </si>
  <si>
    <t>Eric Goff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</si>
  <si>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</si>
  <si>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</si>
  <si>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</si>
  <si>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</si>
  <si>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</si>
  <si>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</si>
  <si>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Diana Coleman</t>
  </si>
  <si>
    <t>First Solar</t>
  </si>
  <si>
    <t>Shell Energy</t>
  </si>
  <si>
    <t>Reliant Energy Retail Services</t>
  </si>
  <si>
    <t>Bill Barnes</t>
  </si>
  <si>
    <t>BJ Flowers</t>
  </si>
  <si>
    <t>Sharyland Utilities</t>
  </si>
  <si>
    <t>Bob Helton</t>
  </si>
  <si>
    <t>Luminant Generation</t>
  </si>
  <si>
    <t>Oncor</t>
  </si>
  <si>
    <t>Collin Martin</t>
  </si>
  <si>
    <t>Golden Spread Electric Cooperative</t>
  </si>
  <si>
    <t>EDF Energy Services</t>
  </si>
  <si>
    <t>Jose Gaytan</t>
  </si>
  <si>
    <t>Ian Haley</t>
  </si>
  <si>
    <t>Kevin Bunch</t>
  </si>
  <si>
    <t>Resmi Surendran</t>
  </si>
  <si>
    <t>Direct Energy</t>
  </si>
  <si>
    <t>Walter Bartel</t>
  </si>
  <si>
    <t>Harika Basaran</t>
  </si>
  <si>
    <t>Clayton Greer</t>
  </si>
  <si>
    <t>Sandy Morris</t>
  </si>
  <si>
    <t xml:space="preserve">Issue:   </t>
  </si>
  <si>
    <t xml:space="preserve">Chris Brewster  </t>
  </si>
  <si>
    <t xml:space="preserve">Marcus Pridgeon </t>
  </si>
  <si>
    <t>Brazos Electric Cooperative</t>
  </si>
  <si>
    <t>ENGIE</t>
  </si>
  <si>
    <t xml:space="preserve">Colin Meehan  </t>
  </si>
  <si>
    <t>Calpine Corporation</t>
  </si>
  <si>
    <t>Brandon Whittle</t>
  </si>
  <si>
    <t>CitiGroup Energy</t>
  </si>
  <si>
    <t>Electranet Power</t>
  </si>
  <si>
    <t>Marty Downey</t>
  </si>
  <si>
    <t>David Kee</t>
  </si>
  <si>
    <t>Kyle Minnix (Roy True)</t>
  </si>
  <si>
    <t>Michael Wise (Katie Rich)</t>
  </si>
  <si>
    <t>Date:  20190130</t>
  </si>
  <si>
    <t>Prepared by:   Suzy Clifton</t>
  </si>
  <si>
    <t>John Dumas (Jennifer Robertson)</t>
  </si>
  <si>
    <t xml:space="preserve">Dan Bailey (Christine Hauk) </t>
  </si>
  <si>
    <t>TAC Motion:  amend the motion to implement FFR  no earlier than 1/1/21; and ECRS related language no earlier than 1/1/22</t>
  </si>
  <si>
    <t>Motion Fails</t>
  </si>
  <si>
    <t>&lt; 2/3 (19)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</si>
</sst>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B1">
      <pane ySplit="8" topLeftCell="A51" activePane="bottomLeft" state="frozen"/>
      <selection pane="topLeft" activeCell="A1" sqref="A1"/>
      <selection pane="bottomLeft" activeCell="G58" sqref="G58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 t="s">
        <v>82</v>
      </c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  <v>10</v>
      </c>
      <c r="H5" s="51">
        <f>IF((G63+H63)=0,"",H63)</f>
        <v>18</v>
      </c>
      <c r="I5" s="51">
        <f>I63</f>
        <v>2</v>
      </c>
    </row>
    <row r="6" spans="2:9" ht="22.5" customHeight="1">
      <c r="B6" s="39" t="s">
        <v>97</v>
      </c>
      <c r="C6" s="4"/>
      <c r="D6" s="8"/>
      <c r="E6" s="4"/>
      <c r="F6" s="6"/>
      <c r="G6" s="50">
        <f>_xlfn.IFERROR(SegmentVoteYes/(SegmentVoteYes+SegmentVoteNo),"")</f>
        <v>0.35714285714285715</v>
      </c>
      <c r="H6" s="50">
        <f>_xlfn.IFERROR(SegmentVoteNo/(SegmentVoteYes+SegmentVoteNo),"")</f>
        <v>0.6428571428571429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/>
      <c r="H13" s="26">
        <v>1</v>
      </c>
      <c r="I13" s="12"/>
    </row>
    <row r="14" spans="2:9" ht="12.75">
      <c r="B14" s="24" t="s">
        <v>42</v>
      </c>
      <c r="C14" s="24"/>
      <c r="D14" s="31" t="s">
        <v>17</v>
      </c>
      <c r="E14" s="25" t="s">
        <v>83</v>
      </c>
      <c r="F14" s="17" t="s">
        <v>13</v>
      </c>
      <c r="G14" s="26"/>
      <c r="H14" s="26">
        <v>1</v>
      </c>
      <c r="I14" s="12"/>
    </row>
    <row r="15" spans="2:9" ht="12.75">
      <c r="B15" s="24" t="s">
        <v>50</v>
      </c>
      <c r="C15" s="24"/>
      <c r="D15" s="31" t="s">
        <v>18</v>
      </c>
      <c r="E15" s="25" t="s">
        <v>84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2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59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85</v>
      </c>
      <c r="C22" s="15"/>
      <c r="D22" s="15"/>
      <c r="E22" s="16" t="s">
        <v>94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71</v>
      </c>
      <c r="C23" s="15"/>
      <c r="D23" s="15"/>
      <c r="E23" s="16" t="s">
        <v>95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1</v>
      </c>
      <c r="H25" s="22">
        <f>SUM(H19:H24)</f>
        <v>3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74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86</v>
      </c>
      <c r="C28" s="24"/>
      <c r="D28" s="24"/>
      <c r="E28" s="25" t="s">
        <v>67</v>
      </c>
      <c r="F28" s="17" t="s">
        <v>13</v>
      </c>
      <c r="G28" s="26"/>
      <c r="H28" s="26">
        <v>1</v>
      </c>
      <c r="I28" s="12"/>
    </row>
    <row r="29" spans="2:9" ht="12.75">
      <c r="B29" s="24" t="s">
        <v>61</v>
      </c>
      <c r="C29" s="24"/>
      <c r="D29" s="24"/>
      <c r="E29" s="25" t="s">
        <v>87</v>
      </c>
      <c r="F29" s="17" t="s">
        <v>13</v>
      </c>
      <c r="G29" s="26"/>
      <c r="H29" s="26">
        <v>1</v>
      </c>
      <c r="I29" s="12"/>
    </row>
    <row r="30" spans="2:9" ht="12.75">
      <c r="B30" s="24" t="s">
        <v>88</v>
      </c>
      <c r="C30" s="24"/>
      <c r="D30" s="24"/>
      <c r="E30" s="25" t="s">
        <v>89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2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75</v>
      </c>
      <c r="F34" s="17" t="s">
        <v>13</v>
      </c>
      <c r="G34" s="26"/>
      <c r="H34" s="26">
        <v>1</v>
      </c>
      <c r="I34" s="12"/>
    </row>
    <row r="35" spans="2:9" ht="12.75">
      <c r="B35" s="24" t="s">
        <v>90</v>
      </c>
      <c r="C35" s="24"/>
      <c r="D35" s="24"/>
      <c r="E35" s="25" t="s">
        <v>53</v>
      </c>
      <c r="F35" s="17" t="s">
        <v>13</v>
      </c>
      <c r="G35" s="26"/>
      <c r="H35" s="26">
        <v>1</v>
      </c>
      <c r="I35" s="12"/>
    </row>
    <row r="36" spans="2:9" ht="12.75">
      <c r="B36" s="24" t="s">
        <v>48</v>
      </c>
      <c r="C36" s="24"/>
      <c r="D36" s="24"/>
      <c r="E36" s="25" t="s">
        <v>80</v>
      </c>
      <c r="F36" s="17" t="s">
        <v>13</v>
      </c>
      <c r="G36" s="26"/>
      <c r="H36" s="26">
        <v>1</v>
      </c>
      <c r="I36" s="12"/>
    </row>
    <row r="37" spans="2:9" ht="12.75">
      <c r="B37" s="24" t="s">
        <v>62</v>
      </c>
      <c r="C37" s="24"/>
      <c r="D37" s="24"/>
      <c r="E37" s="25" t="s">
        <v>76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4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63</v>
      </c>
      <c r="C41" s="24"/>
      <c r="D41" s="24"/>
      <c r="E41" s="25" t="s">
        <v>64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/>
      <c r="H43" s="26">
        <v>1</v>
      </c>
      <c r="I43" s="12"/>
    </row>
    <row r="44" spans="2:9" ht="12.75">
      <c r="B44" s="24" t="s">
        <v>77</v>
      </c>
      <c r="C44" s="24"/>
      <c r="D44" s="24"/>
      <c r="E44" s="25" t="s">
        <v>81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1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78</v>
      </c>
      <c r="F48" s="17" t="s">
        <v>13</v>
      </c>
      <c r="G48" s="26"/>
      <c r="H48" s="26">
        <v>1</v>
      </c>
      <c r="I48" s="12"/>
    </row>
    <row r="49" spans="2:9" ht="12.75">
      <c r="B49" s="24" t="s">
        <v>66</v>
      </c>
      <c r="C49" s="24"/>
      <c r="D49" s="24"/>
      <c r="E49" s="25" t="s">
        <v>65</v>
      </c>
      <c r="F49" s="17" t="s">
        <v>13</v>
      </c>
      <c r="G49" s="26"/>
      <c r="H49" s="26">
        <v>1</v>
      </c>
      <c r="I49" s="12"/>
    </row>
    <row r="50" spans="2:9" ht="12.75">
      <c r="B50" s="24" t="s">
        <v>69</v>
      </c>
      <c r="C50" s="24"/>
      <c r="D50" s="24"/>
      <c r="E50" s="25" t="s">
        <v>70</v>
      </c>
      <c r="F50" s="17" t="s">
        <v>13</v>
      </c>
      <c r="G50" s="26"/>
      <c r="H50" s="26">
        <v>1</v>
      </c>
      <c r="I50" s="12"/>
    </row>
    <row r="51" spans="2:9" ht="12.75">
      <c r="B51" s="24" t="s">
        <v>47</v>
      </c>
      <c r="C51" s="24"/>
      <c r="D51" s="24"/>
      <c r="E51" s="25" t="s">
        <v>55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4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99</v>
      </c>
      <c r="F55" s="17" t="s">
        <v>13</v>
      </c>
      <c r="G55" s="26">
        <v>1</v>
      </c>
      <c r="H55" s="26"/>
      <c r="I55" s="12"/>
    </row>
    <row r="56" spans="2:9" ht="12.75">
      <c r="B56" s="24" t="s">
        <v>36</v>
      </c>
      <c r="C56" s="24"/>
      <c r="D56" s="24"/>
      <c r="E56" s="25" t="s">
        <v>93</v>
      </c>
      <c r="F56" s="17" t="s">
        <v>13</v>
      </c>
      <c r="G56" s="26"/>
      <c r="H56" s="26">
        <v>1</v>
      </c>
      <c r="I56" s="12"/>
    </row>
    <row r="57" spans="2:9" ht="12.75">
      <c r="B57" s="24" t="s">
        <v>58</v>
      </c>
      <c r="C57" s="24"/>
      <c r="D57" s="24"/>
      <c r="E57" s="25" t="s">
        <v>73</v>
      </c>
      <c r="F57" s="17" t="s">
        <v>13</v>
      </c>
      <c r="G57" s="26"/>
      <c r="H57" s="26">
        <v>1</v>
      </c>
      <c r="I57" s="12"/>
    </row>
    <row r="58" spans="2:9" ht="12.75">
      <c r="B58" s="24" t="s">
        <v>12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2</v>
      </c>
      <c r="H60" s="22">
        <f>SUM(H54:H59)</f>
        <v>2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10</v>
      </c>
      <c r="H63" s="34">
        <f>H25+H60+H53+H32+H18+H46+H39</f>
        <v>18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2005-12-01T13:49:02Z</cp:lastPrinted>
  <dcterms:created xsi:type="dcterms:W3CDTF">2000-03-13T15:50:20Z</dcterms:created>
  <dcterms:modified xsi:type="dcterms:W3CDTF">2019-01-30T16:31:56Z</dcterms:modified>
  <cp:category/>
  <cp:version/>
  <cp:contentType/>
  <cp:contentStatus/>
</cp:coreProperties>
</file>