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<sst xmlns="http://schemas.openxmlformats.org/spreadsheetml/2006/main" count="151" uniqueCount="102">
  <si>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</si>
  <si>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</si>
  <si>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</si>
  <si>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</si>
  <si>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</si>
  <si>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</si>
  <si>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</si>
  <si>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</si>
  <si>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</si>
  <si>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</si>
  <si>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</si>
  <si>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</si>
  <si>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</si>
  <si>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</si>
  <si>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</si>
  <si>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</si>
  <si>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</si>
  <si>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</si>
  <si>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</si>
  <si>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</si>
  <si>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</si>
  <si>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</si>
  <si>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</si>
  <si>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</si>
  <si>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</si>
  <si>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</si>
  <si>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</si>
  <si>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</si>
  <si>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</si>
  <si>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</si>
  <si>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</si>
  <si>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</si>
  <si>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</si>
  <si>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</si>
  <si>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</si>
  <si>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</si>
  <si>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</si>
  <si>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</si>
  <si>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</si>
  <si>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</si>
  <si>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</si>
  <si>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</si>
  <si>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</si>
  <si>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</si>
  <si>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</si>
  <si>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</si>
  <si>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</si>
  <si>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</si>
  <si>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</si>
  <si>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</si>
  <si>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</si>
  <si>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</si>
  <si>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>Marshall Adair</t>
  </si>
  <si>
    <t>Eric Goff</t>
  </si>
  <si>
    <t xml:space="preserve">Richard Ross </t>
  </si>
  <si>
    <t>Just Energy</t>
  </si>
  <si>
    <t>Eric Blakey</t>
  </si>
  <si>
    <t>Denton Municipal Electric</t>
  </si>
  <si>
    <t>Diana Coleman</t>
  </si>
  <si>
    <t>First Solar</t>
  </si>
  <si>
    <t>Shell Energy</t>
  </si>
  <si>
    <t>Reliant Energy Retail Services</t>
  </si>
  <si>
    <t>Bill Barnes</t>
  </si>
  <si>
    <t>Luminant Generation</t>
  </si>
  <si>
    <t>Oncor</t>
  </si>
  <si>
    <t>Collin Martin</t>
  </si>
  <si>
    <t>Michael Wise</t>
  </si>
  <si>
    <t>Golden Spread Electric Cooperative</t>
  </si>
  <si>
    <t>EDF Energy Services</t>
  </si>
  <si>
    <t>Jose Gaytan</t>
  </si>
  <si>
    <t>Ian Haley</t>
  </si>
  <si>
    <t>Kevin Bunch</t>
  </si>
  <si>
    <t>Resmi Surendran</t>
  </si>
  <si>
    <t>Direct Energy</t>
  </si>
  <si>
    <t>Walter Bartel</t>
  </si>
  <si>
    <t>Harika Basaran</t>
  </si>
  <si>
    <t>Clayton Greer</t>
  </si>
  <si>
    <t>Sandy Morris</t>
  </si>
  <si>
    <t xml:space="preserve">Chris Brewster  </t>
  </si>
  <si>
    <t xml:space="preserve">Marcus Pridgeon </t>
  </si>
  <si>
    <t>Brazos Electric Cooperative</t>
  </si>
  <si>
    <t>ENGIE</t>
  </si>
  <si>
    <t>Calpine Corporation</t>
  </si>
  <si>
    <t>Brandon Whittle</t>
  </si>
  <si>
    <t>CitiGroup Energy</t>
  </si>
  <si>
    <t>Electranet Power</t>
  </si>
  <si>
    <t>Marty Downey</t>
  </si>
  <si>
    <t>David Kee</t>
  </si>
  <si>
    <t>Texas-New Mexico Power Company</t>
  </si>
  <si>
    <t>Keith Nix</t>
  </si>
  <si>
    <t>Bill Smith (Marcus Pridgeon)</t>
  </si>
  <si>
    <t>John Dumas (Jennifer Robertson)</t>
  </si>
  <si>
    <t>Clif Lange (Lucas Turner)</t>
  </si>
  <si>
    <t xml:space="preserve">Bob Helton (Cailtin Smith) </t>
  </si>
  <si>
    <t>Colin Meehan  (Caitlin Smith)</t>
  </si>
  <si>
    <t>Date:  20190522</t>
  </si>
  <si>
    <t>Prepared by:   Suzy Clifton</t>
  </si>
  <si>
    <t>Dan Bailey (Russell Franklin)</t>
  </si>
  <si>
    <t>Kyle Minnix (Roy True)</t>
  </si>
  <si>
    <t>TAC Motion:  Haley.Greer move to table Update to the Peaker Net Margin Threshold and refer the issue to WMS.</t>
  </si>
  <si>
    <t>Motion Fails</t>
  </si>
  <si>
    <t>&lt; 2/3 (18) non-abst Yes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</si>
</sst>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99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100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101</v>
      </c>
      <c r="H4" s="55"/>
      <c r="I4" s="41" t="s">
        <v>33</v>
      </c>
    </row>
    <row r="5" spans="1:9" ht="23.25" customHeight="1">
      <c r="A5" s="2"/>
      <c r="B5" s="39" t="s">
        <v>95</v>
      </c>
      <c r="C5" s="8"/>
      <c r="D5" s="5"/>
      <c r="E5" s="4"/>
      <c r="F5" s="48" t="s">
        <v>34</v>
      </c>
      <c r="G5" s="51">
        <f>IF((G63+H63)=0,"",G63)</f>
        <v>15</v>
      </c>
      <c r="H5" s="51">
        <f>IF((G63+H63)=0,"",H63)</f>
        <v>11</v>
      </c>
      <c r="I5" s="51">
        <f>I63</f>
        <v>4</v>
      </c>
    </row>
    <row r="6" spans="2:9" ht="22.5" customHeight="1">
      <c r="B6" s="39" t="s">
        <v>96</v>
      </c>
      <c r="C6" s="4"/>
      <c r="D6" s="8"/>
      <c r="E6" s="4"/>
      <c r="F6" s="6"/>
      <c r="G6" s="50">
        <f>_xlfn.IFERROR(SegmentVoteYes/(SegmentVoteYes+SegmentVoteNo),"")</f>
        <v>0.5769230769230769</v>
      </c>
      <c r="H6" s="50">
        <f>_xlfn.IFERROR(SegmentVoteNo/(SegmentVoteYes+SegmentVoteNo),"")</f>
        <v>0.4230769230769231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58</v>
      </c>
      <c r="F11" s="17" t="s">
        <v>13</v>
      </c>
      <c r="G11" s="26"/>
      <c r="H11" s="26">
        <v>1</v>
      </c>
      <c r="I11" s="12"/>
    </row>
    <row r="12" spans="2:9" ht="12.75">
      <c r="B12" s="24"/>
      <c r="C12" s="24"/>
      <c r="D12" s="31" t="s">
        <v>16</v>
      </c>
      <c r="E12" s="25" t="s">
        <v>52</v>
      </c>
      <c r="F12" s="17" t="s">
        <v>13</v>
      </c>
      <c r="G12" s="26"/>
      <c r="H12" s="26">
        <v>1</v>
      </c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/>
      <c r="H13" s="26">
        <v>1</v>
      </c>
      <c r="I13" s="12"/>
    </row>
    <row r="14" spans="2:9" ht="12.75">
      <c r="B14" s="24" t="s">
        <v>42</v>
      </c>
      <c r="C14" s="24"/>
      <c r="D14" s="31" t="s">
        <v>17</v>
      </c>
      <c r="E14" s="25" t="s">
        <v>78</v>
      </c>
      <c r="F14" s="17" t="s">
        <v>13</v>
      </c>
      <c r="G14" s="26"/>
      <c r="H14" s="26">
        <v>1</v>
      </c>
      <c r="I14" s="12"/>
    </row>
    <row r="15" spans="2:9" ht="12.75">
      <c r="B15" s="24" t="s">
        <v>50</v>
      </c>
      <c r="C15" s="24"/>
      <c r="D15" s="31" t="s">
        <v>18</v>
      </c>
      <c r="E15" s="25" t="s">
        <v>79</v>
      </c>
      <c r="F15" s="17" t="s">
        <v>13</v>
      </c>
      <c r="G15" s="26"/>
      <c r="H15" s="26">
        <v>1</v>
      </c>
      <c r="I15" s="12"/>
    </row>
    <row r="16" spans="2:9" ht="12.75">
      <c r="B16" s="24" t="s">
        <v>45</v>
      </c>
      <c r="C16" s="24"/>
      <c r="D16" s="31" t="s">
        <v>18</v>
      </c>
      <c r="E16" s="25" t="s">
        <v>90</v>
      </c>
      <c r="F16" s="17" t="s">
        <v>13</v>
      </c>
      <c r="G16" s="26"/>
      <c r="H16" s="26">
        <v>1</v>
      </c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0</v>
      </c>
      <c r="H18" s="22">
        <f>SUM(H10:H17)</f>
        <v>6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91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92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80</v>
      </c>
      <c r="C22" s="15"/>
      <c r="D22" s="15"/>
      <c r="E22" s="16" t="s">
        <v>98</v>
      </c>
      <c r="F22" s="17" t="s">
        <v>13</v>
      </c>
      <c r="G22" s="18"/>
      <c r="H22" s="18"/>
      <c r="I22" s="12" t="s">
        <v>21</v>
      </c>
    </row>
    <row r="23" spans="2:9" s="14" customFormat="1" ht="12.75">
      <c r="B23" s="15" t="s">
        <v>67</v>
      </c>
      <c r="C23" s="15"/>
      <c r="D23" s="15"/>
      <c r="E23" s="16" t="s">
        <v>66</v>
      </c>
      <c r="F23" s="17" t="s">
        <v>13</v>
      </c>
      <c r="G23" s="18"/>
      <c r="H23" s="18"/>
      <c r="I23" s="12" t="s">
        <v>21</v>
      </c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2</v>
      </c>
      <c r="H25" s="22">
        <f>SUM(H19:H24)</f>
        <v>0</v>
      </c>
      <c r="I25" s="20">
        <f>COUNTA(I19:I24)</f>
        <v>2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63</v>
      </c>
      <c r="C27" s="24"/>
      <c r="D27" s="24"/>
      <c r="E27" s="25" t="s">
        <v>70</v>
      </c>
      <c r="F27" s="17" t="s">
        <v>13</v>
      </c>
      <c r="G27" s="26">
        <v>1</v>
      </c>
      <c r="H27" s="26"/>
      <c r="I27" s="12"/>
    </row>
    <row r="28" spans="2:9" ht="12.75">
      <c r="B28" s="24" t="s">
        <v>81</v>
      </c>
      <c r="C28" s="24"/>
      <c r="D28" s="24"/>
      <c r="E28" s="25" t="s">
        <v>93</v>
      </c>
      <c r="F28" s="17" t="s">
        <v>13</v>
      </c>
      <c r="G28" s="26">
        <v>1</v>
      </c>
      <c r="H28" s="26"/>
      <c r="I28" s="12"/>
    </row>
    <row r="29" spans="2:9" ht="12.75">
      <c r="B29" s="24" t="s">
        <v>59</v>
      </c>
      <c r="C29" s="24"/>
      <c r="D29" s="24"/>
      <c r="E29" s="25" t="s">
        <v>94</v>
      </c>
      <c r="F29" s="17" t="s">
        <v>13</v>
      </c>
      <c r="G29" s="26">
        <v>1</v>
      </c>
      <c r="H29" s="26"/>
      <c r="I29" s="12"/>
    </row>
    <row r="30" spans="2:9" ht="12.75">
      <c r="B30" s="24" t="s">
        <v>82</v>
      </c>
      <c r="C30" s="24"/>
      <c r="D30" s="24"/>
      <c r="E30" s="25" t="s">
        <v>83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68</v>
      </c>
      <c r="C34" s="24"/>
      <c r="D34" s="24"/>
      <c r="E34" s="25" t="s">
        <v>71</v>
      </c>
      <c r="F34" s="17" t="s">
        <v>13</v>
      </c>
      <c r="G34" s="26">
        <v>1</v>
      </c>
      <c r="H34" s="26"/>
      <c r="I34" s="12"/>
    </row>
    <row r="35" spans="2:9" ht="12.75">
      <c r="B35" s="24" t="s">
        <v>84</v>
      </c>
      <c r="C35" s="24"/>
      <c r="D35" s="24"/>
      <c r="E35" s="25" t="s">
        <v>53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76</v>
      </c>
      <c r="F36" s="17" t="s">
        <v>13</v>
      </c>
      <c r="G36" s="26">
        <v>1</v>
      </c>
      <c r="H36" s="26"/>
      <c r="I36" s="12"/>
    </row>
    <row r="37" spans="2:9" ht="12.75">
      <c r="B37" s="24" t="s">
        <v>60</v>
      </c>
      <c r="C37" s="24"/>
      <c r="D37" s="24"/>
      <c r="E37" s="25" t="s">
        <v>72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61</v>
      </c>
      <c r="C41" s="24"/>
      <c r="D41" s="24"/>
      <c r="E41" s="25" t="s">
        <v>62</v>
      </c>
      <c r="F41" s="17" t="s">
        <v>13</v>
      </c>
      <c r="G41" s="26">
        <v>1</v>
      </c>
      <c r="H41" s="26"/>
      <c r="I41" s="12"/>
    </row>
    <row r="42" spans="2:9" ht="12.75">
      <c r="B42" s="24" t="s">
        <v>55</v>
      </c>
      <c r="C42" s="24"/>
      <c r="D42" s="24"/>
      <c r="E42" s="25" t="s">
        <v>56</v>
      </c>
      <c r="F42" s="17" t="s">
        <v>13</v>
      </c>
      <c r="G42" s="26"/>
      <c r="H42" s="26">
        <v>1</v>
      </c>
      <c r="I42" s="12"/>
    </row>
    <row r="43" spans="2:9" ht="12.75">
      <c r="B43" s="24" t="s">
        <v>85</v>
      </c>
      <c r="C43" s="24"/>
      <c r="D43" s="24"/>
      <c r="E43" s="25" t="s">
        <v>86</v>
      </c>
      <c r="F43" s="17" t="s">
        <v>13</v>
      </c>
      <c r="G43" s="26"/>
      <c r="H43" s="26">
        <v>1</v>
      </c>
      <c r="I43" s="12"/>
    </row>
    <row r="44" spans="2:9" ht="12.75">
      <c r="B44" s="24" t="s">
        <v>73</v>
      </c>
      <c r="C44" s="24"/>
      <c r="D44" s="24"/>
      <c r="E44" s="25" t="s">
        <v>77</v>
      </c>
      <c r="F44" s="17" t="s">
        <v>13</v>
      </c>
      <c r="G44" s="26"/>
      <c r="H44" s="26">
        <v>1</v>
      </c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1</v>
      </c>
      <c r="H46" s="22">
        <f>SUM(H40:H45)</f>
        <v>3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74</v>
      </c>
      <c r="F48" s="17" t="s">
        <v>13</v>
      </c>
      <c r="G48" s="26"/>
      <c r="H48" s="26"/>
      <c r="I48" s="12" t="s">
        <v>21</v>
      </c>
    </row>
    <row r="49" spans="2:9" ht="12.75">
      <c r="B49" s="24" t="s">
        <v>64</v>
      </c>
      <c r="C49" s="24"/>
      <c r="D49" s="24"/>
      <c r="E49" s="25" t="s">
        <v>65</v>
      </c>
      <c r="F49" s="17" t="s">
        <v>13</v>
      </c>
      <c r="G49" s="26">
        <v>1</v>
      </c>
      <c r="H49" s="26"/>
      <c r="I49" s="12"/>
    </row>
    <row r="50" spans="2:9" ht="12.75">
      <c r="B50" s="24" t="s">
        <v>88</v>
      </c>
      <c r="C50" s="24"/>
      <c r="D50" s="24"/>
      <c r="E50" s="25" t="s">
        <v>89</v>
      </c>
      <c r="F50" s="17" t="s">
        <v>13</v>
      </c>
      <c r="G50" s="26">
        <v>1</v>
      </c>
      <c r="H50" s="26"/>
      <c r="I50" s="12"/>
    </row>
    <row r="51" spans="2:9" ht="12.75">
      <c r="B51" s="24" t="s">
        <v>47</v>
      </c>
      <c r="C51" s="24"/>
      <c r="D51" s="24"/>
      <c r="E51" s="25" t="s">
        <v>54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3</v>
      </c>
      <c r="H53" s="22">
        <f>SUM(H47:H52)</f>
        <v>0</v>
      </c>
      <c r="I53" s="20">
        <f>COUNTA(I47:I52)</f>
        <v>1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46</v>
      </c>
      <c r="C55" s="24"/>
      <c r="D55" s="24"/>
      <c r="E55" s="25" t="s">
        <v>97</v>
      </c>
      <c r="F55" s="17" t="s">
        <v>13</v>
      </c>
      <c r="G55" s="26"/>
      <c r="H55" s="26">
        <v>1</v>
      </c>
      <c r="I55" s="12"/>
    </row>
    <row r="56" spans="2:9" ht="12.75">
      <c r="B56" s="24" t="s">
        <v>36</v>
      </c>
      <c r="C56" s="24"/>
      <c r="D56" s="24"/>
      <c r="E56" s="25" t="s">
        <v>87</v>
      </c>
      <c r="F56" s="17" t="s">
        <v>13</v>
      </c>
      <c r="G56" s="26"/>
      <c r="H56" s="26"/>
      <c r="I56" s="12" t="s">
        <v>21</v>
      </c>
    </row>
    <row r="57" spans="2:9" ht="12.75">
      <c r="B57" s="24" t="s">
        <v>57</v>
      </c>
      <c r="C57" s="24"/>
      <c r="D57" s="24"/>
      <c r="E57" s="25" t="s">
        <v>69</v>
      </c>
      <c r="F57" s="17" t="s">
        <v>13</v>
      </c>
      <c r="G57" s="26">
        <v>1</v>
      </c>
      <c r="H57" s="26"/>
      <c r="I57" s="12"/>
    </row>
    <row r="58" spans="2:9" ht="12.75">
      <c r="B58" s="24" t="s">
        <v>12</v>
      </c>
      <c r="C58" s="24"/>
      <c r="D58" s="24"/>
      <c r="E58" s="25" t="s">
        <v>75</v>
      </c>
      <c r="F58" s="17" t="s">
        <v>13</v>
      </c>
      <c r="G58" s="26"/>
      <c r="H58" s="26">
        <v>1</v>
      </c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1</v>
      </c>
      <c r="H60" s="22">
        <f>SUM(H54:H59)</f>
        <v>2</v>
      </c>
      <c r="I60" s="20">
        <f>COUNTA(I54:I59)</f>
        <v>1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15</v>
      </c>
      <c r="H63" s="34">
        <f>H25+H60+H53+H32+H18+H46+H39</f>
        <v>11</v>
      </c>
      <c r="I63" s="20">
        <f>I25+I60+I53+I32+I18+I46+I39</f>
        <v>4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2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Suzy Clifton </cp:lastModifiedBy>
  <cp:lastPrinted>2019-05-22T17:22:51Z</cp:lastPrinted>
  <dcterms:created xsi:type="dcterms:W3CDTF">2000-03-13T15:50:20Z</dcterms:created>
  <dcterms:modified xsi:type="dcterms:W3CDTF">2019-05-28T15:27:20Z</dcterms:modified>
  <cp:category/>
  <cp:version/>
  <cp:contentType/>
  <cp:contentStatus/>
</cp:coreProperties>
</file>