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'Vote'!$E$25:$I$31</definedName>
    <definedName name="clearIndGenVote">'Vote'!$G$25:$I$31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<sst xmlns="http://schemas.openxmlformats.org/spreadsheetml/2006/main" count="121" uniqueCount="87">
  <si>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</si>
  <si>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</si>
  <si>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</si>
  <si>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</si>
  <si>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</si>
  <si>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</si>
  <si>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</si>
  <si>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</si>
  <si>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</si>
  <si>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</si>
  <si>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</si>
  <si>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</si>
  <si>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</si>
  <si>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</si>
  <si>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</si>
  <si>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</si>
  <si>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</si>
  <si>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</si>
  <si>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</si>
  <si>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</si>
  <si>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</si>
  <si>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</si>
  <si>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</si>
  <si>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</si>
  <si>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</si>
  <si>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</si>
  <si>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</si>
  <si>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</si>
  <si>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</si>
  <si>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</si>
  <si>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</si>
  <si>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</si>
  <si>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</si>
  <si>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</si>
  <si>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</si>
  <si>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</si>
  <si>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</si>
  <si>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</si>
  <si>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</si>
  <si>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</si>
  <si>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</si>
  <si>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</si>
  <si>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</si>
  <si>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</si>
  <si>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</si>
  <si>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</si>
  <si>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</si>
  <si>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</si>
  <si>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</si>
  <si>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</si>
  <si>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</si>
  <si>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</si>
  <si>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</si>
  <si>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</si>
  <si>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</si>
  <si>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</si>
  <si>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</si>
  <si>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</si>
  <si>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</si>
  <si>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</si>
  <si>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</si>
  <si>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</si>
  <si>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</si>
  <si>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</si>
  <si>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</si>
  <si>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</si>
  <si>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</si>
  <si>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</si>
  <si>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</si>
  <si>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</si>
  <si>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</si>
  <si>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</si>
  <si>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</si>
  <si>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</si>
  <si>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</si>
  <si>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</si>
  <si>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Just Energy</t>
  </si>
  <si>
    <t>Eric Blakey</t>
  </si>
  <si>
    <t>Anthony Johnson</t>
  </si>
  <si>
    <t xml:space="preserve">Blake Gross </t>
  </si>
  <si>
    <t>Need &gt;50% to Pass</t>
  </si>
  <si>
    <t>Jupiter Power</t>
  </si>
  <si>
    <t>Marty Downey</t>
  </si>
  <si>
    <t>Motion Carries</t>
  </si>
  <si>
    <t>Date:  20210311</t>
  </si>
  <si>
    <t>Andy Nguyen</t>
  </si>
  <si>
    <t>PRS Motion:  To endorse and forward to TAC the 2/11/21 PRS Report and Impact Analysis for NPRR1060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</si>
</sst>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22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84</v>
      </c>
      <c r="C5" s="15"/>
      <c r="D5" s="7"/>
      <c r="E5" s="6"/>
      <c r="F5" s="58" t="s">
        <v>20</v>
      </c>
      <c r="G5" s="59">
        <f>IF((G57+H57)=0,"",G57)</f>
        <v>6.5</v>
      </c>
      <c r="H5" s="59">
        <f>IF((G57+H57)=0,"",H57)</f>
        <v>0.5</v>
      </c>
      <c r="I5" s="60">
        <f>I57</f>
        <v>1</v>
      </c>
    </row>
    <row r="6" spans="2:9" ht="22.5" customHeight="1">
      <c r="B6" s="6" t="s">
        <v>58</v>
      </c>
      <c r="C6" s="14"/>
      <c r="D6" s="15"/>
      <c r="E6" s="16"/>
      <c r="F6" s="62" t="s">
        <v>80</v>
      </c>
      <c r="G6" s="61">
        <f>G58</f>
        <v>0.9285714285714286</v>
      </c>
      <c r="H6" s="61">
        <f>H58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0.3333333333333333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/>
      <c r="G18" s="50"/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/>
      <c r="G19" s="50"/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85</v>
      </c>
      <c r="F20" s="25" t="s">
        <v>15</v>
      </c>
      <c r="G20" s="50">
        <v>0.3333333333333333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3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0.3333333333333333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68</v>
      </c>
      <c r="C28" s="32"/>
      <c r="D28" s="32"/>
      <c r="E28" s="52" t="s">
        <v>71</v>
      </c>
      <c r="F28" s="25"/>
      <c r="G28" s="51"/>
      <c r="H28" s="33"/>
      <c r="I28" s="20"/>
    </row>
    <row r="29" spans="2:9" ht="11.25">
      <c r="B29" s="32" t="s">
        <v>81</v>
      </c>
      <c r="C29" s="32"/>
      <c r="D29" s="32"/>
      <c r="E29" s="52" t="s">
        <v>82</v>
      </c>
      <c r="F29" s="64" t="s">
        <v>15</v>
      </c>
      <c r="G29" s="51">
        <v>0.3333333333333333</v>
      </c>
      <c r="H29" s="33"/>
      <c r="I29" s="20"/>
    </row>
    <row r="30" spans="2:9" ht="11.25">
      <c r="B30" s="32" t="s">
        <v>56</v>
      </c>
      <c r="C30" s="32"/>
      <c r="D30" s="32"/>
      <c r="E30" s="52" t="s">
        <v>55</v>
      </c>
      <c r="F30" s="25" t="s">
        <v>15</v>
      </c>
      <c r="G30" s="51">
        <v>0.3333333333333333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20</v>
      </c>
      <c r="F32" s="28">
        <f>COUNTA(F24:F31)</f>
        <v>4</v>
      </c>
      <c r="G32" s="29">
        <f>SUM(G24:G31)</f>
        <v>1</v>
      </c>
      <c r="H32" s="30">
        <f>SUM(H24:H31)</f>
        <v>0</v>
      </c>
      <c r="I32" s="28">
        <f>COUNTA(I24:I31)</f>
        <v>1</v>
      </c>
    </row>
    <row r="33" spans="2:9" ht="11.25">
      <c r="B33" s="6" t="s">
        <v>12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36</v>
      </c>
      <c r="C34" s="32"/>
      <c r="D34" s="32"/>
      <c r="E34" s="52" t="s">
        <v>40</v>
      </c>
      <c r="F34" s="25" t="s">
        <v>15</v>
      </c>
      <c r="G34" s="51">
        <v>0.5</v>
      </c>
      <c r="H34" s="51"/>
      <c r="I34" s="20"/>
    </row>
    <row r="35" spans="2:9" ht="11.25">
      <c r="B35" s="32" t="s">
        <v>38</v>
      </c>
      <c r="C35" s="32"/>
      <c r="D35" s="32"/>
      <c r="E35" s="52" t="s">
        <v>39</v>
      </c>
      <c r="F35" s="25" t="s">
        <v>15</v>
      </c>
      <c r="G35" s="51"/>
      <c r="H35" s="51">
        <v>0.5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COUNTA(F33:F36)</f>
        <v>2</v>
      </c>
      <c r="G37" s="29">
        <f>SUM(G33:G36)</f>
        <v>0.5</v>
      </c>
      <c r="H37" s="30">
        <f>SUM(H33:H36)</f>
        <v>0.5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41</v>
      </c>
      <c r="C39" s="32"/>
      <c r="D39" s="32"/>
      <c r="E39" s="52" t="s">
        <v>53</v>
      </c>
      <c r="F39" s="25" t="s">
        <v>15</v>
      </c>
      <c r="G39" s="51">
        <v>1</v>
      </c>
      <c r="H39" s="33"/>
      <c r="I39" s="20"/>
    </row>
    <row r="40" spans="2:9" ht="11.25">
      <c r="B40" s="32" t="s">
        <v>76</v>
      </c>
      <c r="C40" s="32"/>
      <c r="D40" s="32"/>
      <c r="E40" s="52" t="s">
        <v>77</v>
      </c>
      <c r="F40" s="25"/>
      <c r="G40" s="51"/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20</v>
      </c>
      <c r="F42" s="28">
        <f>COUNTA(F38:F40)</f>
        <v>1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47</v>
      </c>
      <c r="C44" s="32"/>
      <c r="D44" s="32"/>
      <c r="E44" s="52" t="s">
        <v>48</v>
      </c>
      <c r="F44" s="25" t="s">
        <v>15</v>
      </c>
      <c r="G44" s="51">
        <v>0.3333333333333333</v>
      </c>
      <c r="H44" s="51"/>
      <c r="I44" s="20"/>
    </row>
    <row r="45" spans="2:9" ht="11.25">
      <c r="B45" s="32" t="s">
        <v>72</v>
      </c>
      <c r="C45" s="32"/>
      <c r="D45" s="32"/>
      <c r="E45" s="52" t="s">
        <v>78</v>
      </c>
      <c r="F45" s="25" t="s">
        <v>15</v>
      </c>
      <c r="G45" s="51">
        <v>0.3333333333333333</v>
      </c>
      <c r="H45" s="51"/>
      <c r="I45" s="20"/>
    </row>
    <row r="46" spans="2:9" ht="11.25">
      <c r="B46" s="32" t="s">
        <v>49</v>
      </c>
      <c r="C46" s="32"/>
      <c r="D46" s="32"/>
      <c r="E46" s="52" t="s">
        <v>79</v>
      </c>
      <c r="F46" s="25" t="s">
        <v>15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75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73</v>
      </c>
      <c r="C51" s="32"/>
      <c r="D51" s="32"/>
      <c r="E51" s="52" t="s">
        <v>74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37</v>
      </c>
      <c r="C52" s="32"/>
      <c r="D52" s="32"/>
      <c r="E52" s="52" t="s">
        <v>57</v>
      </c>
      <c r="F52" s="25" t="s">
        <v>15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F15+F23+F54+F48+F32+F42+F37</f>
        <v>19</v>
      </c>
      <c r="G57" s="43">
        <f>G15+G23+G54+G48+G32+G42+G37</f>
        <v>6.5</v>
      </c>
      <c r="H57" s="43">
        <f>H15+H23+H54+H48+H32+H42+H37</f>
        <v>0.5</v>
      </c>
      <c r="I57" s="28">
        <f>I15+I23+I54+I48+I32+I42+I37</f>
        <v>1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0.9285714285714286</v>
      </c>
      <c r="H58" s="45">
        <f>IF((G57+H57)=0,"",H57/(G57+H57))</f>
        <v>0.07142857142857142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2:I22 F24:I24 F38:I38 F36:I36 F47:I47 I49 I10 F14:I14 F16:I16">
      <formula1>#REF!</formula1>
    </dataValidation>
    <dataValidation type="list" showInputMessage="1" showErrorMessage="1" sqref="F34:F35 F44:F46 F39:F41 F25:F30 F17:F21 F50:F52">
      <formula1>$B$75:$B$76</formula1>
    </dataValidation>
    <dataValidation type="list" showInputMessage="1" showErrorMessage="1" sqref="I34:I35 I44:I46 I39:I41 I11:I13 I25:I30 I17:I21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3">
      <formula1>$B$75:$B$76</formula1>
    </dataValidation>
    <dataValidation type="list" showInputMessage="1" showErrorMessage="1" sqref="D11:D13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2021-03-11T21:58:38Z</dcterms:modified>
  <cp:category/>
  <cp:version/>
  <cp:contentType/>
  <cp:contentStatus/>
</cp:coreProperties>
</file>