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<sst xmlns="http://schemas.openxmlformats.org/spreadsheetml/2006/main" count="130" uniqueCount="94">
  <si>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</si>
  <si>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</si>
  <si>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</si>
  <si>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</si>
  <si>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</si>
  <si>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</si>
  <si>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</si>
  <si>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</si>
  <si>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</si>
  <si>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</si>
  <si>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</si>
  <si>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</si>
  <si>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</si>
  <si>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</si>
  <si>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</si>
  <si>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</si>
  <si>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</si>
  <si>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</si>
  <si>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</si>
  <si>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</si>
  <si>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</si>
  <si>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</si>
  <si>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</si>
  <si>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</si>
  <si>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</si>
  <si>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</si>
  <si>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</si>
  <si>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</si>
  <si>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</si>
  <si>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</si>
  <si>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</si>
  <si>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</si>
  <si>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</si>
  <si>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</si>
  <si>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</si>
  <si>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</si>
  <si>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</si>
  <si>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</si>
  <si>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</si>
  <si>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</si>
  <si>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</si>
  <si>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</si>
  <si>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</si>
  <si>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</si>
  <si>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</si>
  <si>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</si>
  <si>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</si>
  <si>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</si>
  <si>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</si>
  <si>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</si>
  <si>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</si>
  <si>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</si>
  <si>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</si>
  <si>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</si>
  <si>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</si>
  <si>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</si>
  <si>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</si>
  <si>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</si>
  <si>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</si>
  <si>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</si>
  <si>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</si>
  <si>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</si>
  <si>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</si>
  <si>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</si>
  <si>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</si>
  <si>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</si>
  <si>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</si>
  <si>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</si>
  <si>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</si>
  <si>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</si>
  <si>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</si>
  <si>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</si>
  <si>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</si>
  <si>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</si>
  <si>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</si>
  <si>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</si>
  <si>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</si>
  <si>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</si>
  <si>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</si>
  <si>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</si>
  <si>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</si>
  <si>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</si>
  <si>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</si>
  <si>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</si>
  <si>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</si>
  <si>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</si>
  <si>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</si>
  <si>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</si>
  <si>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</si>
  <si>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Date:  November 17, 2021</t>
  </si>
  <si>
    <t>Prepared by:  Brittney Albracht</t>
  </si>
  <si>
    <t>ROS Motion:  To grant NOGRR236 Urgent status; to recommend approval of NOGRR236 as amended by the 11/8/21 STEC comments; and to forward to TAC NOGRR236 and the Impact Analysis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</si>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</sst>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84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7.166666666666666</v>
      </c>
      <c r="H5" s="55">
        <f>IF((G60+H60)=0,"",H60)</f>
        <v>0.3333333333333333</v>
      </c>
      <c r="I5" s="56">
        <f>I60</f>
        <v>1</v>
      </c>
    </row>
    <row r="6" spans="2:9" ht="22.5" customHeight="1">
      <c r="B6" s="6" t="s">
        <v>90</v>
      </c>
      <c r="C6" s="14"/>
      <c r="D6" s="15"/>
      <c r="E6" s="16"/>
      <c r="F6" s="59" t="s">
        <v>92</v>
      </c>
      <c r="G6" s="57">
        <f>G61</f>
        <v>0.9555555555555556</v>
      </c>
      <c r="H6" s="57">
        <f>H61</f>
        <v>0.044444444444444446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88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63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86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75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85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68</v>
      </c>
      <c r="C25" s="26"/>
      <c r="D25" s="26"/>
      <c r="E25" s="63" t="s">
        <v>67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76</v>
      </c>
      <c r="C26" s="26"/>
      <c r="D26" s="26"/>
      <c r="E26" s="63" t="s">
        <v>81</v>
      </c>
      <c r="F26" s="23"/>
      <c r="G26" s="53"/>
      <c r="H26" s="53"/>
      <c r="I26" s="20"/>
    </row>
    <row r="27" spans="2:9" ht="11.25">
      <c r="B27" s="22" t="s">
        <v>70</v>
      </c>
      <c r="C27" s="26"/>
      <c r="D27" s="26"/>
      <c r="E27" s="63" t="s">
        <v>71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58</v>
      </c>
      <c r="C28" s="26"/>
      <c r="D28" s="26"/>
      <c r="E28" s="63" t="s">
        <v>64</v>
      </c>
      <c r="F28" s="23" t="s">
        <v>14</v>
      </c>
      <c r="G28" s="53"/>
      <c r="H28" s="53">
        <v>0.3333333333333333</v>
      </c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0.6666666666666666</v>
      </c>
      <c r="H30" s="39">
        <f>SUM(H24:H29)</f>
        <v>0.3333333333333333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77</v>
      </c>
      <c r="C32" s="26"/>
      <c r="D32" s="26"/>
      <c r="E32" s="63" t="s">
        <v>78</v>
      </c>
      <c r="F32" s="23" t="s">
        <v>14</v>
      </c>
      <c r="G32" s="53">
        <v>0.5</v>
      </c>
      <c r="H32" s="53"/>
      <c r="I32" s="20"/>
    </row>
    <row r="33" spans="2:9" ht="11.25">
      <c r="B33" s="22" t="s">
        <v>65</v>
      </c>
      <c r="C33" s="26"/>
      <c r="D33" s="26"/>
      <c r="E33" s="63" t="s">
        <v>66</v>
      </c>
      <c r="F33" s="23"/>
      <c r="G33" s="53"/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/>
      <c r="G34" s="53"/>
      <c r="H34" s="53"/>
      <c r="I34" s="20"/>
    </row>
    <row r="35" spans="2:9" ht="11.25">
      <c r="B35" s="22" t="s">
        <v>59</v>
      </c>
      <c r="C35" s="26"/>
      <c r="D35" s="26"/>
      <c r="E35" s="63" t="s">
        <v>82</v>
      </c>
      <c r="F35" s="23" t="s">
        <v>14</v>
      </c>
      <c r="G35" s="53">
        <v>0.5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2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73</v>
      </c>
      <c r="F39" s="49"/>
      <c r="G39" s="53"/>
      <c r="H39" s="41"/>
      <c r="I39" s="20"/>
    </row>
    <row r="40" spans="2:9" ht="11.25">
      <c r="B40" s="26" t="s">
        <v>80</v>
      </c>
      <c r="C40" s="26"/>
      <c r="D40" s="26"/>
      <c r="E40" s="48" t="s">
        <v>79</v>
      </c>
      <c r="F40" s="49" t="s">
        <v>14</v>
      </c>
      <c r="G40" s="53">
        <v>1</v>
      </c>
      <c r="H40" s="41"/>
      <c r="I40" s="20"/>
    </row>
    <row r="41" spans="2:9" ht="11.25">
      <c r="B41" s="26"/>
      <c r="C41" s="26"/>
      <c r="D41" s="26"/>
      <c r="E41" s="48" t="s">
        <v>72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83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/>
      <c r="G52" s="53"/>
      <c r="H52" s="53"/>
      <c r="I52" s="20"/>
    </row>
    <row r="53" spans="2:9" ht="11.25">
      <c r="B53" s="26" t="s">
        <v>34</v>
      </c>
      <c r="C53" s="26"/>
      <c r="D53" s="26"/>
      <c r="E53" s="48" t="s">
        <v>61</v>
      </c>
      <c r="F53" s="23" t="s">
        <v>14</v>
      </c>
      <c r="G53" s="53"/>
      <c r="H53" s="53"/>
      <c r="I53" s="20" t="s">
        <v>21</v>
      </c>
    </row>
    <row r="54" spans="2:9" ht="11.25">
      <c r="B54" s="26" t="s">
        <v>32</v>
      </c>
      <c r="C54" s="26"/>
      <c r="D54" s="26"/>
      <c r="E54" s="48" t="s">
        <v>62</v>
      </c>
      <c r="F54" s="23"/>
      <c r="G54" s="53"/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 t="s">
        <v>14</v>
      </c>
      <c r="G55" s="53">
        <v>1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2</v>
      </c>
      <c r="G57" s="38">
        <f>SUM(G51:G56)</f>
        <v>1</v>
      </c>
      <c r="H57" s="39">
        <f>SUM(H51:H56)</f>
        <v>0</v>
      </c>
      <c r="I57" s="25">
        <f>COUNTA(I51:I56)</f>
        <v>1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19</v>
      </c>
      <c r="G60" s="47">
        <f>G16+G23+G30+G37+G43+G50+G57</f>
        <v>7.166666666666666</v>
      </c>
      <c r="H60" s="47">
        <f>H16+H23+H30+H37+H43+H50+H57</f>
        <v>0.3333333333333333</v>
      </c>
      <c r="I60" s="25">
        <f>I16+countCoopAbstain+countIndGenAbstain+I37+countIndREPAbstain+I50+I57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0.9555555555555556</v>
      </c>
      <c r="H61" s="32">
        <f>IF((G60+H60)=0,"",H60/(G60+H60))</f>
        <v>0.044444444444444446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87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2021-11-18T00:08:26Z</dcterms:modified>
  <cp:category/>
  <cp:version/>
  <cp:contentType/>
  <cp:contentStatus/>
</cp:coreProperties>
</file>