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'Vote'!$E$31:$I$33</definedName>
    <definedName name="clearMarketersVote">'Vote'!$G$31:$I$33</definedName>
    <definedName name="clearMuni">'Vote'!$E$47:$I$51</definedName>
    <definedName name="clearMuniVote">'Vote'!$G$47:$I$51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'Vote'!$G$40:$I$45</definedName>
    <definedName name="Marketers">'Vote'!$G$30:$I$34</definedName>
    <definedName name="MotionStatus">'Vote'!$G$3</definedName>
    <definedName name="muni">'Vote'!$G$46:$I$52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<sst xmlns="http://schemas.openxmlformats.org/spreadsheetml/2006/main" count="119" uniqueCount="83">
  <si>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</si>
  <si>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</si>
  <si>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</si>
  <si>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</si>
  <si>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</si>
  <si>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</si>
  <si>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</si>
  <si>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</si>
  <si>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</si>
  <si>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</si>
  <si>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</si>
  <si>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</si>
  <si>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</si>
  <si>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</si>
  <si>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</si>
  <si>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</si>
  <si>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</si>
  <si>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</si>
  <si>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</si>
  <si>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</si>
  <si>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</si>
  <si>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</si>
  <si>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</si>
  <si>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</si>
  <si>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</si>
  <si>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</si>
  <si>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</si>
  <si>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</si>
  <si>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</si>
  <si>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</si>
  <si>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</si>
  <si>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</si>
  <si>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</si>
  <si>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</si>
  <si>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</si>
  <si>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</si>
  <si>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</si>
  <si>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</si>
  <si>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</si>
  <si>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</si>
  <si>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</si>
  <si>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</si>
  <si>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</si>
  <si>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</si>
  <si>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</si>
  <si>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</si>
  <si>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</si>
  <si>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</si>
  <si>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</si>
  <si>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</si>
  <si>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</si>
  <si>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</si>
  <si>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</si>
  <si>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</si>
  <si>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</si>
  <si>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</si>
  <si>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</si>
  <si>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</si>
  <si>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</si>
  <si>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Resmi Surendran</t>
  </si>
  <si>
    <t>Chariot Energy</t>
  </si>
  <si>
    <t>Tim Richmond</t>
  </si>
  <si>
    <t>Date:  October 13, 2022</t>
  </si>
  <si>
    <t>City of Eastland</t>
  </si>
  <si>
    <t>Mark Dreyfus</t>
  </si>
  <si>
    <t>Lower Colorado River Authority (LCRA)</t>
  </si>
  <si>
    <t>Andy Nguyen</t>
  </si>
  <si>
    <t>Broad Reach Power</t>
  </si>
  <si>
    <t>Jupiter Power</t>
  </si>
  <si>
    <t>ENGIE</t>
  </si>
  <si>
    <t>Bob Wittmeyer</t>
  </si>
  <si>
    <t>Caitlin Smith</t>
  </si>
  <si>
    <t>Bob Helton</t>
  </si>
  <si>
    <t>CenterPoint Energy (CNP)</t>
  </si>
  <si>
    <t xml:space="preserve">Jim Lee </t>
  </si>
  <si>
    <t>Austin Energy</t>
  </si>
  <si>
    <t>GEUS</t>
  </si>
  <si>
    <t>Fei Xie</t>
  </si>
  <si>
    <t>Ashley Cotton</t>
  </si>
  <si>
    <t>Need &gt;50% to Pass</t>
  </si>
  <si>
    <t>Motion Carries</t>
  </si>
  <si>
    <t>PRS Motion:  To table NPRR1150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</si>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</sst>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81</v>
      </c>
      <c r="C3" s="68"/>
      <c r="D3" s="68"/>
      <c r="E3" s="6"/>
      <c r="F3" s="56" t="s">
        <v>21</v>
      </c>
      <c r="G3" s="64" t="s">
        <v>80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IF((G55+H55)=0,"",G55)</f>
        <v>7</v>
      </c>
      <c r="H5" s="59">
        <f>IF((G55+H55)=0,"",H55)</f>
        <v>0</v>
      </c>
      <c r="I5" s="60">
        <f>I55</f>
        <v>1</v>
      </c>
    </row>
    <row r="6" spans="2:9" ht="22.5" customHeight="1">
      <c r="B6" s="6" t="s">
        <v>82</v>
      </c>
      <c r="C6" s="14"/>
      <c r="D6" s="15"/>
      <c r="E6" s="16"/>
      <c r="F6" s="62" t="s">
        <v>79</v>
      </c>
      <c r="G6" s="61">
        <f>G56</f>
        <v>1</v>
      </c>
      <c r="H6" s="61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48</v>
      </c>
      <c r="C11" s="34"/>
      <c r="D11" s="37" t="s">
        <v>18</v>
      </c>
      <c r="E11" s="24" t="s">
        <v>35</v>
      </c>
      <c r="F11" s="33" t="s">
        <v>14</v>
      </c>
      <c r="G11" s="51"/>
      <c r="H11" s="33"/>
      <c r="I11" s="20" t="s">
        <v>20</v>
      </c>
    </row>
    <row r="12" spans="2:9" ht="11.2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0.5</v>
      </c>
      <c r="H12" s="33"/>
      <c r="I12" s="20"/>
    </row>
    <row r="13" spans="2:9" ht="11.25">
      <c r="B13" s="32" t="s">
        <v>47</v>
      </c>
      <c r="C13" s="34"/>
      <c r="D13" s="37" t="s">
        <v>16</v>
      </c>
      <c r="E13" s="24" t="s">
        <v>46</v>
      </c>
      <c r="F13" s="51" t="s">
        <v>14</v>
      </c>
      <c r="G13" s="51">
        <v>0.5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1</v>
      </c>
    </row>
    <row r="16" spans="2:9" ht="11.25">
      <c r="B16" s="6" t="s">
        <v>45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49</v>
      </c>
      <c r="C17" s="23"/>
      <c r="D17" s="23"/>
      <c r="E17" s="24" t="s">
        <v>44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50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51</v>
      </c>
      <c r="C23" s="32"/>
      <c r="D23" s="32"/>
      <c r="E23" s="52" t="s">
        <v>40</v>
      </c>
      <c r="F23" s="25" t="s">
        <v>14</v>
      </c>
      <c r="G23" s="51">
        <v>0.2</v>
      </c>
      <c r="H23" s="33"/>
      <c r="I23" s="20"/>
    </row>
    <row r="24" spans="2:9" ht="11.25">
      <c r="B24" s="32" t="s">
        <v>67</v>
      </c>
      <c r="C24" s="32"/>
      <c r="D24" s="32"/>
      <c r="E24" s="52" t="s">
        <v>70</v>
      </c>
      <c r="F24" s="25" t="s">
        <v>14</v>
      </c>
      <c r="G24" s="51">
        <v>0.2</v>
      </c>
      <c r="H24" s="33"/>
      <c r="I24" s="20"/>
    </row>
    <row r="25" spans="2:9" ht="11.25">
      <c r="B25" s="32" t="s">
        <v>68</v>
      </c>
      <c r="C25" s="32"/>
      <c r="D25" s="32"/>
      <c r="E25" s="52" t="s">
        <v>71</v>
      </c>
      <c r="F25" s="25" t="s">
        <v>14</v>
      </c>
      <c r="G25" s="51">
        <v>0.2</v>
      </c>
      <c r="H25" s="33"/>
      <c r="I25" s="20"/>
    </row>
    <row r="26" spans="2:9" ht="11.25">
      <c r="B26" s="32" t="s">
        <v>69</v>
      </c>
      <c r="C26" s="32"/>
      <c r="D26" s="32"/>
      <c r="E26" s="52" t="s">
        <v>72</v>
      </c>
      <c r="F26" s="25" t="s">
        <v>14</v>
      </c>
      <c r="G26" s="51">
        <v>0.2</v>
      </c>
      <c r="H26" s="33"/>
      <c r="I26" s="20"/>
    </row>
    <row r="27" spans="2:9" ht="11.25">
      <c r="B27" s="32" t="s">
        <v>52</v>
      </c>
      <c r="C27" s="32"/>
      <c r="D27" s="32"/>
      <c r="E27" s="52" t="s">
        <v>42</v>
      </c>
      <c r="F27" s="25" t="s">
        <v>14</v>
      </c>
      <c r="G27" s="51">
        <v>0.2</v>
      </c>
      <c r="H27" s="51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8">
        <f>COUNTA(F22:F28)</f>
        <v>5</v>
      </c>
      <c r="G29" s="29">
        <f>SUM(G22:G28)</f>
        <v>1</v>
      </c>
      <c r="H29" s="30">
        <f>SUM(H22:H28)</f>
        <v>0</v>
      </c>
      <c r="I29" s="28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2" t="s">
        <v>53</v>
      </c>
      <c r="C31" s="32"/>
      <c r="D31" s="32"/>
      <c r="E31" s="52" t="s">
        <v>34</v>
      </c>
      <c r="F31" s="25" t="s">
        <v>14</v>
      </c>
      <c r="G31" s="51">
        <v>0.5</v>
      </c>
      <c r="H31" s="51"/>
      <c r="I31" s="20"/>
    </row>
    <row r="32" spans="2:9" ht="11.25">
      <c r="B32" s="32" t="s">
        <v>58</v>
      </c>
      <c r="C32" s="32"/>
      <c r="D32" s="32"/>
      <c r="E32" s="52" t="s">
        <v>59</v>
      </c>
      <c r="F32" s="25" t="s">
        <v>14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COUNTA(F30:F33)</f>
        <v>2</v>
      </c>
      <c r="G34" s="29">
        <f>SUM(G30:G33)</f>
        <v>1</v>
      </c>
      <c r="H34" s="30">
        <f>SUM(H30:H33)</f>
        <v>0</v>
      </c>
      <c r="I34" s="28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2" t="s">
        <v>54</v>
      </c>
      <c r="C36" s="32"/>
      <c r="D36" s="32"/>
      <c r="E36" s="52" t="s">
        <v>41</v>
      </c>
      <c r="F36" s="25" t="s">
        <v>14</v>
      </c>
      <c r="G36" s="51">
        <v>1</v>
      </c>
      <c r="H36" s="33"/>
      <c r="I36" s="20"/>
    </row>
    <row r="37" spans="2:9" ht="11.25">
      <c r="B37" s="32" t="s">
        <v>60</v>
      </c>
      <c r="C37" s="32"/>
      <c r="D37" s="32"/>
      <c r="E37" s="52" t="s">
        <v>61</v>
      </c>
      <c r="F37" s="25"/>
      <c r="G37" s="51"/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8">
        <f>COUNTA(F35:F37)</f>
        <v>1</v>
      </c>
      <c r="G39" s="29">
        <f>SUM(G35:G37)</f>
        <v>1</v>
      </c>
      <c r="H39" s="30">
        <f>SUM(H35:H37)</f>
        <v>0</v>
      </c>
      <c r="I39" s="28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2" t="s">
        <v>55</v>
      </c>
      <c r="C41" s="32"/>
      <c r="D41" s="32"/>
      <c r="E41" s="52" t="s">
        <v>36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73</v>
      </c>
      <c r="C42" s="32"/>
      <c r="D42" s="32"/>
      <c r="E42" s="52" t="s">
        <v>74</v>
      </c>
      <c r="F42" s="25" t="s">
        <v>14</v>
      </c>
      <c r="G42" s="51">
        <v>0.3333333333333333</v>
      </c>
      <c r="H42" s="51"/>
      <c r="I42" s="20"/>
    </row>
    <row r="43" spans="2:9" ht="11.25">
      <c r="B43" s="32" t="s">
        <v>56</v>
      </c>
      <c r="C43" s="32"/>
      <c r="D43" s="32"/>
      <c r="E43" s="52" t="s">
        <v>38</v>
      </c>
      <c r="F43" s="25" t="s">
        <v>14</v>
      </c>
      <c r="G43" s="51">
        <v>0.3333333333333333</v>
      </c>
      <c r="H43" s="51"/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19</v>
      </c>
      <c r="F45" s="28">
        <f>COUNTA(F40:F44)</f>
        <v>3</v>
      </c>
      <c r="G45" s="29">
        <f>SUM(G40:G44)</f>
        <v>1</v>
      </c>
      <c r="H45" s="30">
        <f>SUM(H40:H44)</f>
        <v>0</v>
      </c>
      <c r="I45" s="28">
        <f>COUNTA(I40:I44)</f>
        <v>0</v>
      </c>
    </row>
    <row r="46" spans="2:9" ht="11.25">
      <c r="B46" s="6" t="s">
        <v>10</v>
      </c>
      <c r="C46" s="6"/>
      <c r="D46" s="6"/>
      <c r="E46" s="6"/>
      <c r="F46" s="6"/>
      <c r="G46" s="31"/>
      <c r="H46" s="31"/>
      <c r="I46" s="20"/>
    </row>
    <row r="47" spans="2:9" ht="11.25">
      <c r="B47" s="32" t="s">
        <v>57</v>
      </c>
      <c r="C47" s="32"/>
      <c r="D47" s="32"/>
      <c r="E47" s="52" t="s">
        <v>37</v>
      </c>
      <c r="F47" s="25" t="s">
        <v>14</v>
      </c>
      <c r="G47" s="51">
        <v>0.25</v>
      </c>
      <c r="H47" s="51"/>
      <c r="I47" s="20"/>
    </row>
    <row r="48" spans="2:9" ht="11.25">
      <c r="B48" s="32" t="s">
        <v>75</v>
      </c>
      <c r="C48" s="32"/>
      <c r="D48" s="32"/>
      <c r="E48" s="52" t="s">
        <v>77</v>
      </c>
      <c r="F48" s="25" t="s">
        <v>14</v>
      </c>
      <c r="G48" s="51">
        <v>0.25</v>
      </c>
      <c r="H48" s="51"/>
      <c r="I48" s="20"/>
    </row>
    <row r="49" spans="2:9" ht="11.25">
      <c r="B49" s="32" t="s">
        <v>76</v>
      </c>
      <c r="C49" s="32"/>
      <c r="D49" s="32"/>
      <c r="E49" s="52" t="s">
        <v>78</v>
      </c>
      <c r="F49" s="25" t="s">
        <v>14</v>
      </c>
      <c r="G49" s="51">
        <v>0.25</v>
      </c>
      <c r="H49" s="51"/>
      <c r="I49" s="20"/>
    </row>
    <row r="50" spans="2:9" ht="11.25">
      <c r="B50" s="32" t="s">
        <v>33</v>
      </c>
      <c r="C50" s="32"/>
      <c r="D50" s="32"/>
      <c r="E50" s="52" t="s">
        <v>43</v>
      </c>
      <c r="F50" s="25" t="s">
        <v>14</v>
      </c>
      <c r="G50" s="51">
        <v>0.25</v>
      </c>
      <c r="H50" s="51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8">
        <f>COUNTA(F46:F51)</f>
        <v>4</v>
      </c>
      <c r="G52" s="29">
        <f>SUM(G46:G51)</f>
        <v>1</v>
      </c>
      <c r="H52" s="30">
        <f>SUM(H46:H51)</f>
        <v>0</v>
      </c>
      <c r="I52" s="28">
        <f>COUNTA(I46:I51)</f>
        <v>0</v>
      </c>
    </row>
    <row r="53" spans="2:9" ht="11.25">
      <c r="B53" s="6" t="s">
        <v>8</v>
      </c>
      <c r="C53" s="14"/>
      <c r="D53" s="14"/>
      <c r="E53" s="38"/>
      <c r="F53" s="8"/>
      <c r="G53" s="39"/>
      <c r="H53" s="40"/>
      <c r="I53" s="11"/>
    </row>
    <row r="54" spans="2:9" ht="11.25">
      <c r="B54" s="16"/>
      <c r="C54" s="14"/>
      <c r="D54" s="14"/>
      <c r="E54" s="16"/>
      <c r="F54" s="8"/>
      <c r="G54" s="41"/>
      <c r="H54" s="41"/>
      <c r="I54" s="42" t="s">
        <v>7</v>
      </c>
    </row>
    <row r="55" spans="2:9" ht="12" thickBot="1">
      <c r="B55" s="16"/>
      <c r="C55" s="6"/>
      <c r="D55" s="6"/>
      <c r="E55" s="1" t="s">
        <v>19</v>
      </c>
      <c r="F55" s="28">
        <f>F15+F21+F52+F45+F29+F39+F34</f>
        <v>21</v>
      </c>
      <c r="G55" s="43">
        <f>G15+G21+G52+G45+G29+G39+G34</f>
        <v>7</v>
      </c>
      <c r="H55" s="43">
        <f>H15+H21+H52+H45+H29+H39+H34</f>
        <v>0</v>
      </c>
      <c r="I55" s="28">
        <f>I15+I21+I52+I45+I29+I39+I34</f>
        <v>1</v>
      </c>
    </row>
    <row r="56" spans="2:9" ht="12.75" thickBot="1" thickTop="1">
      <c r="B56" s="44"/>
      <c r="C56" s="16"/>
      <c r="D56" s="16"/>
      <c r="E56" s="16"/>
      <c r="F56" s="1" t="s">
        <v>5</v>
      </c>
      <c r="G56" s="45">
        <f>IF((G55+H55)=0,"",G55/(G55+H55))</f>
        <v>1</v>
      </c>
      <c r="H56" s="45">
        <f>IF((G55+H55)=0,"",H55/(G55+H55))</f>
        <v>0</v>
      </c>
      <c r="I56" s="19"/>
    </row>
    <row r="57" spans="2:9" ht="12" thickTop="1">
      <c r="B57" s="44"/>
      <c r="C57" s="16"/>
      <c r="D57" s="16"/>
      <c r="E57" s="16"/>
      <c r="F57" s="8"/>
      <c r="G57" s="8"/>
      <c r="H57" s="8"/>
      <c r="I57" s="11"/>
    </row>
    <row r="59" ht="12" hidden="1" thickBot="1">
      <c r="B59" s="47" t="s">
        <v>24</v>
      </c>
    </row>
    <row r="60" ht="12" hidden="1" thickTop="1">
      <c r="B60" s="48" t="s">
        <v>17</v>
      </c>
    </row>
    <row r="61" ht="11.25" hidden="1">
      <c r="B61" s="48" t="s">
        <v>16</v>
      </c>
    </row>
    <row r="62" ht="11.25" hidden="1">
      <c r="B62" s="49" t="s">
        <v>18</v>
      </c>
    </row>
    <row r="63" ht="11.25" hidden="1"/>
    <row r="64" ht="12" hidden="1" thickBot="1">
      <c r="B64" s="47" t="s">
        <v>25</v>
      </c>
    </row>
    <row r="65" ht="12" hidden="1" thickTop="1">
      <c r="B65" s="48" t="s">
        <v>22</v>
      </c>
    </row>
    <row r="66" ht="11.25" hidden="1">
      <c r="B66" s="63" t="s">
        <v>23</v>
      </c>
    </row>
    <row r="67" ht="11.25" hidden="1"/>
    <row r="68" ht="12" hidden="1" thickBot="1">
      <c r="B68" s="47" t="s">
        <v>26</v>
      </c>
    </row>
    <row r="69" ht="12" hidden="1" thickTop="1">
      <c r="B69" s="48" t="s">
        <v>20</v>
      </c>
    </row>
    <row r="70" ht="11.25" hidden="1">
      <c r="B70" s="49"/>
    </row>
    <row r="71" ht="11.25" hidden="1"/>
    <row r="72" ht="12" hidden="1" thickBot="1">
      <c r="B72" s="47" t="s">
        <v>27</v>
      </c>
    </row>
    <row r="73" ht="12" hidden="1" thickTop="1">
      <c r="B73" s="48" t="s">
        <v>14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>
        <v>1</v>
      </c>
    </row>
    <row r="82" ht="11.25" hidden="1">
      <c r="B8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4:I44 I46 I10 F14:I14 F16:I16">
      <formula1>#REF!</formula1>
    </dataValidation>
    <dataValidation type="list" showInputMessage="1" showErrorMessage="1" sqref="F31:F32 F41:F43 F36:F38 F23:F27 F17:F19 F47:F50">
      <formula1>$B$73:$B$74</formula1>
    </dataValidation>
    <dataValidation type="list" showInputMessage="1" showErrorMessage="1" sqref="I31:I32 I41:I43 I36:I38 I11:I13 I23:I27 I17:I19 I47:I50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2022-10-18T16:12:18Z</dcterms:modified>
  <cp:category/>
  <cp:version/>
  <cp:contentType/>
  <cp:contentStatus/>
</cp:coreProperties>
</file>