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Peak Ave Capacity Contributions (Wind, Solar, DC-Tie, PUN, Hydro)\Posted Peak Ave Capacity Percentage Files\2024\April 2024\"/>
    </mc:Choice>
  </mc:AlternateContent>
  <xr:revisionPtr revIDLastSave="0" documentId="13_ncr:1_{B3C188BF-4B8A-4391-A437-CF142755BCDC}" xr6:coauthVersionLast="47" xr6:coauthVersionMax="47" xr10:uidLastSave="{00000000-0000-0000-0000-000000000000}"/>
  <bookViews>
    <workbookView xWindow="-110" yWindow="-110" windowWidth="19420" windowHeight="10420" tabRatio="806" xr2:uid="{0C63D9CF-F60C-4E01-A074-985044150D20}"/>
  </bookViews>
  <sheets>
    <sheet name="Summary" sheetId="1" r:id="rId1"/>
    <sheet name="W2023-2024" sheetId="13" r:id="rId2"/>
    <sheet name="W2022-2023" sheetId="12" r:id="rId3"/>
    <sheet name="W2021-2022" sheetId="2" r:id="rId4"/>
    <sheet name="W2020-2021" sheetId="3" r:id="rId5"/>
    <sheet name="W2019-2020" sheetId="4" r:id="rId6"/>
    <sheet name="W2018-2019" sheetId="5" r:id="rId7"/>
    <sheet name="W2017-2018" sheetId="6" r:id="rId8"/>
    <sheet name="W2016-2017" sheetId="7" r:id="rId9"/>
    <sheet name="W2015-2016" sheetId="8" r:id="rId10"/>
    <sheet name="W2014-2015" sheetId="9" r:id="rId11"/>
  </sheets>
  <definedNames>
    <definedName name="_xlnm._FilterDatabase" localSheetId="0" hidden="1">Summary!$A$1:$I$12</definedName>
    <definedName name="_xlnm._FilterDatabase" localSheetId="10" hidden="1">'W2014-2015'!$A$1:$G$1633</definedName>
    <definedName name="_xlnm._FilterDatabase" localSheetId="9" hidden="1">'W2015-2016'!$A$1:$G$2212</definedName>
    <definedName name="_xlnm._FilterDatabase" localSheetId="8" hidden="1">'W2016-2017'!$A$1:$G$2633</definedName>
    <definedName name="_xlnm._FilterDatabase" localSheetId="7" hidden="1">'W2017-2018'!$A$1:$G$3374</definedName>
    <definedName name="_xlnm._FilterDatabase" localSheetId="6" hidden="1">'W2018-2019'!$A$1:$G$3633</definedName>
    <definedName name="_xlnm._FilterDatabase" localSheetId="5" hidden="1">'W2019-2020'!$A$1:$G$3914</definedName>
    <definedName name="_xlnm._FilterDatabase" localSheetId="4" hidden="1">'W2020-2021'!$A$1:$G$4641</definedName>
    <definedName name="_xlnm._FilterDatabase" localSheetId="3" hidden="1">'W2021-2022'!$A$1:$G$5880</definedName>
    <definedName name="_xlnm._FilterDatabase" localSheetId="2" hidden="1">'W2022-2023'!$A$1:$G$5880</definedName>
    <definedName name="_xlnm._FilterDatabase" localSheetId="1" hidden="1">'W2023-2024'!$A$1:$G$5880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1" l="1"/>
  <c r="D24" i="1"/>
  <c r="D7" i="1"/>
  <c r="F7" i="1"/>
  <c r="H7" i="1"/>
  <c r="G7" i="1"/>
  <c r="E7" i="1"/>
  <c r="C7" i="1"/>
  <c r="C25" i="1"/>
  <c r="G8" i="1"/>
  <c r="E8" i="1"/>
  <c r="C8" i="1"/>
  <c r="L4" i="1" l="1"/>
  <c r="K4" i="1"/>
  <c r="J4" i="1"/>
  <c r="J22" i="1"/>
  <c r="D26" i="1"/>
  <c r="C26" i="1"/>
  <c r="U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F30" i="13"/>
  <c r="E30" i="13"/>
  <c r="D30" i="13"/>
  <c r="C30" i="13"/>
  <c r="B30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D26" i="13"/>
  <c r="C26" i="13"/>
  <c r="B26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B22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B18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C14" i="13"/>
  <c r="B14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B10" i="13"/>
  <c r="U6" i="13"/>
  <c r="T6" i="13"/>
  <c r="S6" i="13"/>
  <c r="R6" i="13"/>
  <c r="Q6" i="13"/>
  <c r="P6" i="13"/>
  <c r="O6" i="13"/>
  <c r="N6" i="13"/>
  <c r="M6" i="13"/>
  <c r="L6" i="13"/>
  <c r="K6" i="13"/>
  <c r="J6" i="13"/>
  <c r="I6" i="13"/>
  <c r="H6" i="13"/>
  <c r="G6" i="13"/>
  <c r="F6" i="13"/>
  <c r="E6" i="13"/>
  <c r="D6" i="13"/>
  <c r="C6" i="13"/>
  <c r="B6" i="13"/>
  <c r="G6" i="3"/>
  <c r="B6" i="3"/>
  <c r="B7" i="3"/>
  <c r="B31" i="12"/>
  <c r="D25" i="1"/>
  <c r="H8" i="1"/>
  <c r="F8" i="1"/>
  <c r="D8" i="1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B30" i="12"/>
  <c r="U27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C27" i="12"/>
  <c r="B27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D26" i="12"/>
  <c r="C26" i="12"/>
  <c r="B26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B22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B19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B18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B15" i="12" s="1"/>
  <c r="C14" i="12"/>
  <c r="B14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B11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U6" i="12"/>
  <c r="T6" i="12"/>
  <c r="S6" i="12"/>
  <c r="R6" i="12"/>
  <c r="Q6" i="12"/>
  <c r="P6" i="12"/>
  <c r="O6" i="12"/>
  <c r="N6" i="12"/>
  <c r="M6" i="12"/>
  <c r="L6" i="12"/>
  <c r="K6" i="12"/>
  <c r="J6" i="12"/>
  <c r="I6" i="12"/>
  <c r="H6" i="12"/>
  <c r="G6" i="12"/>
  <c r="F6" i="12"/>
  <c r="E6" i="12"/>
  <c r="D6" i="12"/>
  <c r="C6" i="12"/>
  <c r="B6" i="12"/>
  <c r="B31" i="13" l="1"/>
  <c r="B15" i="13"/>
  <c r="B7" i="13"/>
  <c r="B23" i="13"/>
  <c r="B23" i="12"/>
  <c r="B7" i="12"/>
  <c r="H16" i="1"/>
  <c r="H15" i="1"/>
  <c r="H14" i="1"/>
  <c r="H13" i="1"/>
  <c r="H12" i="1"/>
  <c r="H11" i="1"/>
  <c r="H10" i="1"/>
  <c r="F16" i="1"/>
  <c r="F15" i="1"/>
  <c r="F14" i="1"/>
  <c r="F13" i="1"/>
  <c r="F12" i="1"/>
  <c r="F11" i="1"/>
  <c r="F10" i="1"/>
  <c r="D16" i="1"/>
  <c r="D15" i="1"/>
  <c r="D14" i="1"/>
  <c r="D13" i="1"/>
  <c r="D12" i="1"/>
  <c r="D11" i="1"/>
  <c r="D10" i="1"/>
  <c r="H9" i="1"/>
  <c r="F9" i="1"/>
  <c r="D9" i="1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B22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B19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B18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B10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B6" i="9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3" i="8" s="1"/>
  <c r="G15" i="1" s="1"/>
  <c r="B22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B6" i="8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B18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B11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C6" i="7"/>
  <c r="B6" i="7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B22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B19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B18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B14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C6" i="6"/>
  <c r="B6" i="6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B18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B6" i="4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B30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B27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B26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B22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B19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B18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B14" i="3"/>
  <c r="B15" i="3" s="1"/>
  <c r="E10" i="1" s="1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B11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B10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F6" i="3"/>
  <c r="E6" i="3"/>
  <c r="D6" i="3"/>
  <c r="C6" i="3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B30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B27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B26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B22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B19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B18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B14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B11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B10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C6" i="2"/>
  <c r="B6" i="2"/>
  <c r="B31" i="2" l="1"/>
  <c r="B7" i="8"/>
  <c r="C15" i="1" s="1"/>
  <c r="B23" i="7"/>
  <c r="G14" i="1" s="1"/>
  <c r="B23" i="6"/>
  <c r="G13" i="1" s="1"/>
  <c r="B7" i="6"/>
  <c r="C13" i="1" s="1"/>
  <c r="B7" i="5"/>
  <c r="C12" i="1" s="1"/>
  <c r="B23" i="4"/>
  <c r="G11" i="1" s="1"/>
  <c r="B15" i="4"/>
  <c r="E11" i="1" s="1"/>
  <c r="B7" i="4"/>
  <c r="C11" i="1" s="1"/>
  <c r="B31" i="3"/>
  <c r="B23" i="3"/>
  <c r="G10" i="1" s="1"/>
  <c r="C10" i="1"/>
  <c r="B23" i="2"/>
  <c r="G9" i="1" s="1"/>
  <c r="B15" i="2"/>
  <c r="E9" i="1" s="1"/>
  <c r="B7" i="2"/>
  <c r="C9" i="1" s="1"/>
  <c r="B7" i="9"/>
  <c r="C16" i="1" s="1"/>
  <c r="B15" i="9"/>
  <c r="E16" i="1" s="1"/>
  <c r="B23" i="9"/>
  <c r="G16" i="1" s="1"/>
  <c r="B15" i="8"/>
  <c r="E15" i="1" s="1"/>
  <c r="B7" i="7"/>
  <c r="C14" i="1" s="1"/>
  <c r="B15" i="7"/>
  <c r="E14" i="1" s="1"/>
  <c r="B15" i="6"/>
  <c r="E13" i="1" s="1"/>
  <c r="B15" i="5"/>
  <c r="E12" i="1" s="1"/>
  <c r="B23" i="5"/>
  <c r="G12" i="1" s="1"/>
</calcChain>
</file>

<file path=xl/sharedStrings.xml><?xml version="1.0" encoding="utf-8"?>
<sst xmlns="http://schemas.openxmlformats.org/spreadsheetml/2006/main" count="279" uniqueCount="40">
  <si>
    <t>Year</t>
  </si>
  <si>
    <t>Coastal</t>
  </si>
  <si>
    <t>Panhandle</t>
  </si>
  <si>
    <t>Other</t>
  </si>
  <si>
    <t>Solar</t>
  </si>
  <si>
    <t>2021-2022</t>
  </si>
  <si>
    <t>2020-2021</t>
  </si>
  <si>
    <t>2019-2020</t>
  </si>
  <si>
    <t>2018-2019</t>
  </si>
  <si>
    <t>2017-2018</t>
  </si>
  <si>
    <t>2016-2017</t>
  </si>
  <si>
    <t>2015-2016</t>
  </si>
  <si>
    <t>2014-2015</t>
  </si>
  <si>
    <t>Wind - Coastal</t>
  </si>
  <si>
    <t>Wind - Panhandle</t>
  </si>
  <si>
    <t>Wind - Other</t>
  </si>
  <si>
    <t>PEAK AVERAGE WIND CAPACITY PERCENTAGES, WINTER PEAK SEASONS</t>
  </si>
  <si>
    <t>WINDPEAKPCT Values (Weighted Averages based on Installed Wind Capacity)*</t>
  </si>
  <si>
    <t>Winter Peak Ave. Wind Capacity Percentages and Total Unit Capacities</t>
  </si>
  <si>
    <t>Winter, Coastal</t>
  </si>
  <si>
    <t>Winter, Panhandle</t>
  </si>
  <si>
    <t>Winter, Other</t>
  </si>
  <si>
    <t>Top Twenty Peak Hours for Each year</t>
  </si>
  <si>
    <t>CDR Wind Region</t>
  </si>
  <si>
    <t>Capacity Contribution Percentage</t>
  </si>
  <si>
    <t>Capacity (MW)</t>
  </si>
  <si>
    <t>* The methodology for calculating WINDPEAKPCT values is outlined in ERCOT Protocol Section 3.2.6.2.2. See: http://www.ercot.com/mktrules/nprotocols/library</t>
  </si>
  <si>
    <t>PEAK AVERAGE SOLAR CAPACITY PERCENTAGES, WINTER PEAK SEASONS</t>
  </si>
  <si>
    <t>SOLARPEAKPCT Value (Weighted Average based on Installed Solar Capacity) *</t>
  </si>
  <si>
    <t>Winter Peak Ave. Solar Capacity Percentages and Total Unit Capacities</t>
  </si>
  <si>
    <t xml:space="preserve">Winter </t>
  </si>
  <si>
    <t>* The methodology for calculating SOLARPEAKPCT values is outlined in ERCOT Protocol Section 3.2.6.2.2. See: http://www.ercot.com/mktrules/nprotocols/library</t>
  </si>
  <si>
    <t>HOUR ENDING</t>
  </si>
  <si>
    <t>ERCOT LOAD (MW)</t>
  </si>
  <si>
    <t>TOTAL HSL (MW)</t>
  </si>
  <si>
    <t>TOTAL CAPACITY (MW)</t>
  </si>
  <si>
    <t>CAPACITY FACTOR</t>
  </si>
  <si>
    <t>CAPACITY FACTOR AVG</t>
  </si>
  <si>
    <t>2022-2023</t>
  </si>
  <si>
    <t>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</si>
</sst>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BF1DE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/>
    <xf numFmtId="0" fontId="3" fillId="0" borderId="0" xfId="0" applyFont="1"/>
    <xf numFmtId="49" fontId="3" fillId="0" borderId="0" xfId="2" applyNumberFormat="1" applyFont="1"/>
    <xf numFmtId="0" fontId="4" fillId="2" borderId="4" xfId="0" applyFont="1" applyFill="1" applyBorder="1" applyAlignment="1">
      <alignment horizontal="center" vertical="center"/>
    </xf>
    <xf numFmtId="0" fontId="5" fillId="0" borderId="0" xfId="0" applyFont="1"/>
    <xf numFmtId="0" fontId="4" fillId="2" borderId="1" xfId="0" applyFont="1" applyFill="1" applyBorder="1" applyAlignment="1">
      <alignment horizontal="left" vertical="center"/>
    </xf>
    <xf numFmtId="0" fontId="6" fillId="0" borderId="0" xfId="0" applyFont="1"/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164" fontId="7" fillId="0" borderId="0" xfId="2" applyNumberFormat="1" applyFont="1" applyAlignment="1">
      <alignment vertical="top" wrapText="1"/>
    </xf>
    <xf numFmtId="0" fontId="8" fillId="0" borderId="4" xfId="0" applyFont="1" applyBorder="1" applyAlignment="1">
      <alignment horizontal="left" vertical="center"/>
    </xf>
    <xf numFmtId="164" fontId="5" fillId="0" borderId="4" xfId="2" applyNumberFormat="1" applyFont="1" applyFill="1" applyBorder="1"/>
    <xf numFmtId="165" fontId="0" fillId="0" borderId="4" xfId="1" applyNumberFormat="1" applyFont="1" applyBorder="1"/>
    <xf numFmtId="0" fontId="7" fillId="0" borderId="0" xfId="0" applyFont="1"/>
    <xf numFmtId="164" fontId="3" fillId="0" borderId="0" xfId="2" applyNumberFormat="1" applyFont="1"/>
    <xf numFmtId="164" fontId="7" fillId="0" borderId="0" xfId="2" applyNumberFormat="1" applyFont="1"/>
    <xf numFmtId="0" fontId="4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9" fontId="9" fillId="0" borderId="4" xfId="2" applyFont="1" applyFill="1" applyBorder="1" applyAlignment="1">
      <alignment horizontal="center" vertical="center"/>
    </xf>
    <xf numFmtId="165" fontId="8" fillId="0" borderId="4" xfId="1" applyNumberFormat="1" applyFont="1" applyBorder="1" applyAlignment="1">
      <alignment horizontal="right" vertical="center"/>
    </xf>
    <xf numFmtId="165" fontId="8" fillId="0" borderId="0" xfId="1" applyNumberFormat="1" applyFont="1" applyBorder="1" applyAlignment="1">
      <alignment horizontal="right" vertical="center"/>
    </xf>
    <xf numFmtId="1" fontId="8" fillId="0" borderId="0" xfId="0" applyNumberFormat="1" applyFont="1" applyAlignment="1">
      <alignment horizontal="right" vertical="center"/>
    </xf>
    <xf numFmtId="165" fontId="0" fillId="0" borderId="0" xfId="1" applyNumberFormat="1" applyFont="1" applyBorder="1"/>
    <xf numFmtId="0" fontId="8" fillId="0" borderId="0" xfId="0" applyFont="1" applyAlignment="1">
      <alignment horizontal="left" vertical="center"/>
    </xf>
    <xf numFmtId="164" fontId="10" fillId="0" borderId="0" xfId="2" applyNumberFormat="1" applyFont="1" applyAlignment="1">
      <alignment horizontal="left" vertical="top" wrapText="1"/>
    </xf>
    <xf numFmtId="0" fontId="11" fillId="0" borderId="0" xfId="0" applyFont="1"/>
    <xf numFmtId="0" fontId="1" fillId="0" borderId="0" xfId="0" applyFont="1" applyAlignment="1">
      <alignment horizontal="left"/>
    </xf>
    <xf numFmtId="22" fontId="1" fillId="0" borderId="0" xfId="0" applyNumberFormat="1" applyFont="1" applyAlignment="1">
      <alignment horizontal="left"/>
    </xf>
    <xf numFmtId="1" fontId="1" fillId="0" borderId="0" xfId="0" applyNumberFormat="1" applyFont="1"/>
    <xf numFmtId="3" fontId="1" fillId="0" borderId="0" xfId="0" applyNumberFormat="1" applyFont="1"/>
    <xf numFmtId="1" fontId="0" fillId="0" borderId="0" xfId="0" applyNumberFormat="1"/>
    <xf numFmtId="0" fontId="6" fillId="0" borderId="0" xfId="0" applyFont="1" applyAlignment="1">
      <alignment horizontal="left"/>
    </xf>
    <xf numFmtId="164" fontId="1" fillId="0" borderId="0" xfId="2" applyNumberFormat="1" applyFont="1"/>
    <xf numFmtId="164" fontId="11" fillId="0" borderId="0" xfId="0" applyNumberFormat="1" applyFont="1"/>
    <xf numFmtId="1" fontId="1" fillId="0" borderId="0" xfId="0" applyNumberFormat="1" applyFont="1" applyAlignment="1">
      <alignment horizontal="left"/>
    </xf>
    <xf numFmtId="164" fontId="7" fillId="0" borderId="0" xfId="2" applyNumberFormat="1" applyFont="1" applyAlignment="1">
      <alignment horizontal="left" vertical="top" wrapText="1"/>
    </xf>
    <xf numFmtId="9" fontId="5" fillId="0" borderId="4" xfId="2" applyFont="1" applyFill="1" applyBorder="1" applyAlignment="1">
      <alignment horizontal="center"/>
    </xf>
    <xf numFmtId="9" fontId="7" fillId="0" borderId="4" xfId="2" applyFont="1" applyBorder="1" applyAlignment="1">
      <alignment horizontal="center"/>
    </xf>
    <xf numFmtId="0" fontId="6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164" fontId="7" fillId="0" borderId="0" xfId="2" applyNumberFormat="1" applyFont="1" applyAlignment="1">
      <alignment horizontal="left" vertical="top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9301A1-5912-44A1-82C6-7DD6F517F1CA}">
  <dimension ref="B1:P29"/>
  <sheetViews>
    <sheetView tabSelected="1" zoomScale="85" zoomScaleNormal="85" workbookViewId="0"/>
  </sheetViews>
  <sheetFormatPr defaultRowHeight="14.5" x14ac:dyDescent="0.35"/>
  <cols>
    <col min="1" max="1" width="4" customWidth="1"/>
    <col min="2" max="2" width="42.6328125" customWidth="1"/>
    <col min="3" max="3" width="12.26953125" bestFit="1" customWidth="1"/>
    <col min="4" max="4" width="14.26953125" bestFit="1" customWidth="1"/>
    <col min="5" max="5" width="12.26953125" bestFit="1" customWidth="1"/>
    <col min="6" max="6" width="14.26953125" bestFit="1" customWidth="1"/>
    <col min="7" max="7" width="12.26953125" bestFit="1" customWidth="1"/>
    <col min="8" max="8" width="14.26953125" bestFit="1" customWidth="1"/>
    <col min="10" max="12" width="20.6328125" customWidth="1"/>
  </cols>
  <sheetData>
    <row r="1" spans="2:16" x14ac:dyDescent="0.35">
      <c r="B1" s="2" t="s">
        <v>16</v>
      </c>
    </row>
    <row r="2" spans="2:16" x14ac:dyDescent="0.35">
      <c r="J2" s="3" t="s">
        <v>17</v>
      </c>
    </row>
    <row r="3" spans="2:16" x14ac:dyDescent="0.35">
      <c r="B3" s="43" t="s">
        <v>18</v>
      </c>
      <c r="C3" s="44"/>
      <c r="D3" s="44"/>
      <c r="E3" s="44"/>
      <c r="F3" s="44"/>
      <c r="G3" s="44"/>
      <c r="H3" s="45"/>
      <c r="J3" s="4" t="s">
        <v>19</v>
      </c>
      <c r="K3" s="4" t="s">
        <v>20</v>
      </c>
      <c r="L3" s="4" t="s">
        <v>21</v>
      </c>
    </row>
    <row r="4" spans="2:16" x14ac:dyDescent="0.35">
      <c r="B4" s="43" t="s">
        <v>22</v>
      </c>
      <c r="C4" s="44"/>
      <c r="D4" s="44"/>
      <c r="E4" s="44"/>
      <c r="F4" s="44"/>
      <c r="G4" s="44"/>
      <c r="H4" s="45"/>
      <c r="I4" s="5"/>
      <c r="J4" s="37">
        <f>SUMPRODUCT(C7:C16,D7:D16)/SUM(D7:D16)</f>
        <v>0.55560984065000152</v>
      </c>
      <c r="K4" s="37">
        <f>SUMPRODUCT(E7:E16,F7:F16)/SUM(F7:F16)</f>
        <v>0.37357628612182253</v>
      </c>
      <c r="L4" s="37">
        <f>SUMPRODUCT(G7:G16,H7:H16)/SUM(H7:H16)</f>
        <v>0.28316961069058955</v>
      </c>
    </row>
    <row r="5" spans="2:16" x14ac:dyDescent="0.35">
      <c r="B5" s="6" t="s">
        <v>23</v>
      </c>
      <c r="C5" s="46" t="s">
        <v>1</v>
      </c>
      <c r="D5" s="46"/>
      <c r="E5" s="46" t="s">
        <v>2</v>
      </c>
      <c r="F5" s="46"/>
      <c r="G5" s="47" t="s">
        <v>3</v>
      </c>
      <c r="H5" s="48"/>
      <c r="I5" s="5"/>
      <c r="J5" s="7"/>
      <c r="K5" s="7"/>
      <c r="L5" s="7"/>
    </row>
    <row r="6" spans="2:16" ht="43.5" x14ac:dyDescent="0.35">
      <c r="B6" s="8" t="s">
        <v>0</v>
      </c>
      <c r="C6" s="9" t="s">
        <v>24</v>
      </c>
      <c r="D6" s="4" t="s">
        <v>25</v>
      </c>
      <c r="E6" s="9" t="s">
        <v>24</v>
      </c>
      <c r="F6" s="4" t="s">
        <v>25</v>
      </c>
      <c r="G6" s="9" t="s">
        <v>24</v>
      </c>
      <c r="H6" s="4" t="s">
        <v>25</v>
      </c>
      <c r="I6" s="5"/>
      <c r="J6" s="42" t="s">
        <v>26</v>
      </c>
      <c r="K6" s="42"/>
      <c r="L6" s="42"/>
      <c r="M6" s="10"/>
      <c r="N6" s="10"/>
      <c r="O6" s="10"/>
      <c r="P6" s="10"/>
    </row>
    <row r="7" spans="2:16" x14ac:dyDescent="0.35">
      <c r="B7" s="11" t="s">
        <v>39</v>
      </c>
      <c r="C7" s="12">
        <f>'W2023-2024'!$B$7</f>
        <v>0.48136921838198993</v>
      </c>
      <c r="D7" s="13">
        <f>MAX('W2023-2024'!B5:U5)</f>
        <v>5131</v>
      </c>
      <c r="E7" s="12">
        <f>'W2023-2024'!$B$15</f>
        <v>0.39047252454352865</v>
      </c>
      <c r="F7" s="13">
        <f>MAX('W2023-2024'!B13:U13)</f>
        <v>4406</v>
      </c>
      <c r="G7" s="12">
        <f>'W2023-2024'!$B$23</f>
        <v>0.3462140393922708</v>
      </c>
      <c r="H7" s="13">
        <f>MAX('W2023-2024'!B21:U21)</f>
        <v>21024</v>
      </c>
      <c r="I7" s="5"/>
      <c r="J7" s="36"/>
      <c r="K7" s="36"/>
      <c r="L7" s="36"/>
      <c r="M7" s="10"/>
      <c r="N7" s="10"/>
      <c r="O7" s="10"/>
      <c r="P7" s="10"/>
    </row>
    <row r="8" spans="2:16" x14ac:dyDescent="0.35">
      <c r="B8" s="11" t="s">
        <v>38</v>
      </c>
      <c r="C8" s="12">
        <f>'W2022-2023'!$B$7</f>
        <v>0.68410989397910726</v>
      </c>
      <c r="D8" s="13">
        <f>MAX('W2022-2023'!B5:U5)</f>
        <v>4858</v>
      </c>
      <c r="E8" s="12">
        <f>'W2022-2023'!$B$15</f>
        <v>0.38420727977924479</v>
      </c>
      <c r="F8" s="13">
        <f>MAX('W2022-2023'!B13:U13)</f>
        <v>4406</v>
      </c>
      <c r="G8" s="12">
        <f>'W2022-2023'!$B$23</f>
        <v>0.42267627825850951</v>
      </c>
      <c r="H8" s="13">
        <f>MAX('W2022-2023'!B21:U21)</f>
        <v>19309</v>
      </c>
      <c r="I8" s="5"/>
      <c r="J8" s="10"/>
      <c r="K8" s="10"/>
      <c r="L8" s="10"/>
      <c r="M8" s="10"/>
      <c r="N8" s="10"/>
      <c r="O8" s="10"/>
      <c r="P8" s="10"/>
    </row>
    <row r="9" spans="2:16" x14ac:dyDescent="0.35">
      <c r="B9" s="11" t="s">
        <v>5</v>
      </c>
      <c r="C9" s="12">
        <f>'W2021-2022'!$B$7</f>
        <v>0.82629870624015989</v>
      </c>
      <c r="D9" s="13">
        <f>MAX('W2021-2022'!B5:U5)</f>
        <v>4437</v>
      </c>
      <c r="E9" s="12">
        <f>'W2021-2022'!$B$15</f>
        <v>0.51814280592366591</v>
      </c>
      <c r="F9" s="13">
        <f>MAX('W2021-2022'!B13:U13)</f>
        <v>4406</v>
      </c>
      <c r="G9" s="12">
        <f>'W2021-2022'!$B$23</f>
        <v>0.3614505853877093</v>
      </c>
      <c r="H9" s="13">
        <f>MAX('W2021-2022'!B21:U21)</f>
        <v>17116</v>
      </c>
      <c r="I9" s="5"/>
      <c r="J9" s="10"/>
      <c r="K9" s="10"/>
      <c r="L9" s="10"/>
      <c r="M9" s="10"/>
      <c r="N9" s="10"/>
      <c r="O9" s="10"/>
      <c r="P9" s="10"/>
    </row>
    <row r="10" spans="2:16" x14ac:dyDescent="0.35">
      <c r="B10" s="11" t="s">
        <v>6</v>
      </c>
      <c r="C10" s="12">
        <f>'W2020-2021'!$B$7</f>
        <v>0.53880073493811342</v>
      </c>
      <c r="D10" s="13">
        <f>MAX('W2020-2021'!B5:U5)</f>
        <v>3579</v>
      </c>
      <c r="E10" s="12">
        <f>'W2020-2021'!$B$15</f>
        <v>0.36260022277355708</v>
      </c>
      <c r="F10" s="13">
        <f>MAX('W2020-2021'!B13:U13)</f>
        <v>4406</v>
      </c>
      <c r="G10" s="12">
        <f>'W2020-2021'!$B$23</f>
        <v>0.17574553039171931</v>
      </c>
      <c r="H10" s="13">
        <f>MAX('W2020-2021'!B21:U21)</f>
        <v>14672</v>
      </c>
      <c r="I10" s="5"/>
      <c r="J10" s="10"/>
      <c r="K10" s="10"/>
      <c r="L10" s="10"/>
      <c r="M10" s="10"/>
      <c r="N10" s="10"/>
    </row>
    <row r="11" spans="2:16" x14ac:dyDescent="0.35">
      <c r="B11" s="11" t="s">
        <v>7</v>
      </c>
      <c r="C11" s="12">
        <f>'W2019-2020'!$B$7</f>
        <v>0.33876518494774432</v>
      </c>
      <c r="D11" s="13">
        <f>MAX('W2019-2020'!B5:U5)</f>
        <v>2977</v>
      </c>
      <c r="E11" s="12">
        <f>'W2019-2020'!$B$15</f>
        <v>0.38213202921955081</v>
      </c>
      <c r="F11" s="13">
        <f>MAX('W2019-2020'!B13:U13)</f>
        <v>4196</v>
      </c>
      <c r="G11" s="12">
        <f>'W2019-2020'!$B$23</f>
        <v>0.28757714522411976</v>
      </c>
      <c r="H11" s="13">
        <f>MAX('W2019-2020'!B21:U21)</f>
        <v>12636</v>
      </c>
      <c r="I11" s="5"/>
      <c r="J11" s="10"/>
      <c r="K11" s="10"/>
      <c r="L11" s="10"/>
      <c r="M11" s="10"/>
      <c r="N11" s="10"/>
    </row>
    <row r="12" spans="2:16" x14ac:dyDescent="0.35">
      <c r="B12" s="11" t="s">
        <v>8</v>
      </c>
      <c r="C12" s="12">
        <f>'W2018-2019'!$B$7</f>
        <v>0.39004549580633174</v>
      </c>
      <c r="D12" s="13">
        <f>MAX('W2018-2019'!B5:U5)</f>
        <v>2613</v>
      </c>
      <c r="E12" s="12">
        <f>'W2018-2019'!$B$15</f>
        <v>0.39946559031517281</v>
      </c>
      <c r="F12" s="13">
        <f>MAX('W2018-2019'!B13:U13)</f>
        <v>4196</v>
      </c>
      <c r="G12" s="12">
        <f>'W2018-2019'!$B$23</f>
        <v>0.21765646552890461</v>
      </c>
      <c r="H12" s="13">
        <f>MAX('W2018-2019'!B21:U21)</f>
        <v>11811</v>
      </c>
      <c r="I12" s="5"/>
      <c r="J12" s="10"/>
      <c r="K12" s="10"/>
      <c r="L12" s="10"/>
      <c r="M12" s="10"/>
      <c r="N12" s="10"/>
    </row>
    <row r="13" spans="2:16" x14ac:dyDescent="0.35">
      <c r="B13" s="11" t="s">
        <v>9</v>
      </c>
      <c r="C13" s="12">
        <f>'W2017-2018'!$B$7</f>
        <v>0.51687869718706025</v>
      </c>
      <c r="D13" s="13">
        <f>MAX('W2017-2018'!B5:U5)</f>
        <v>2613</v>
      </c>
      <c r="E13" s="12">
        <f>'W2017-2018'!$B$15</f>
        <v>0.33842736442161864</v>
      </c>
      <c r="F13" s="13">
        <f>MAX('W2017-2018'!B13:U13)</f>
        <v>4196</v>
      </c>
      <c r="G13" s="12">
        <f>'W2017-2018'!$B$23</f>
        <v>0.17508121178943908</v>
      </c>
      <c r="H13" s="13">
        <f>MAX('W2017-2018'!B21:U21)</f>
        <v>10576</v>
      </c>
      <c r="I13" s="5"/>
      <c r="J13" s="5"/>
    </row>
    <row r="14" spans="2:16" x14ac:dyDescent="0.35">
      <c r="B14" s="11" t="s">
        <v>10</v>
      </c>
      <c r="C14" s="12">
        <f>'W2016-2017'!$B$7</f>
        <v>0.79179150302999568</v>
      </c>
      <c r="D14" s="13">
        <f>MAX('W2016-2017'!B5:U5)</f>
        <v>2041</v>
      </c>
      <c r="E14" s="12">
        <f>'W2016-2017'!$B$15</f>
        <v>0.20934963017902014</v>
      </c>
      <c r="F14" s="13">
        <f>MAX('W2016-2017'!B13:U13)</f>
        <v>3428</v>
      </c>
      <c r="G14" s="12">
        <f>'W2016-2017'!$B$23</f>
        <v>0.18153560904210125</v>
      </c>
      <c r="H14" s="13">
        <f>MAX('W2016-2017'!B21:U21)</f>
        <v>8736</v>
      </c>
      <c r="I14" s="5"/>
      <c r="J14" s="5"/>
    </row>
    <row r="15" spans="2:16" x14ac:dyDescent="0.35">
      <c r="B15" s="11" t="s">
        <v>11</v>
      </c>
      <c r="C15" s="12">
        <f>'W2015-2016'!$B$7</f>
        <v>0.28066870635721564</v>
      </c>
      <c r="D15" s="13">
        <f>MAX('W2015-2016'!B5:U5)</f>
        <v>1674</v>
      </c>
      <c r="E15" s="12">
        <f>'W2015-2016'!$B$15</f>
        <v>0.31529483246717416</v>
      </c>
      <c r="F15" s="13">
        <f>MAX('W2015-2016'!B13:U13)</f>
        <v>2670</v>
      </c>
      <c r="G15" s="12">
        <f>'W2015-2016'!$B$23</f>
        <v>0.28752660612746972</v>
      </c>
      <c r="H15" s="13">
        <f>MAX('W2015-2016'!B21:U21)</f>
        <v>7619</v>
      </c>
      <c r="I15" s="5"/>
      <c r="J15" s="5"/>
    </row>
    <row r="16" spans="2:16" x14ac:dyDescent="0.35">
      <c r="B16" s="11" t="s">
        <v>12</v>
      </c>
      <c r="C16" s="12">
        <f>'W2014-2015'!$B$7</f>
        <v>0.42022394062792018</v>
      </c>
      <c r="D16" s="13">
        <f>MAX('W2014-2015'!B5:U5)</f>
        <v>1674</v>
      </c>
      <c r="E16" s="12">
        <f>'W2014-2015'!$B$15</f>
        <v>0.38856905211335679</v>
      </c>
      <c r="F16" s="13">
        <f>MAX('W2014-2015'!B13:U13)</f>
        <v>777</v>
      </c>
      <c r="G16" s="12">
        <f>'W2014-2015'!$B$23</f>
        <v>0.11236640566756291</v>
      </c>
      <c r="H16" s="13">
        <f>MAX('W2014-2015'!B21:U21)</f>
        <v>6247</v>
      </c>
      <c r="I16" s="5"/>
      <c r="J16" s="5"/>
    </row>
    <row r="18" spans="2:15" x14ac:dyDescent="0.35">
      <c r="B18" s="2" t="s">
        <v>27</v>
      </c>
      <c r="C18" s="14"/>
      <c r="D18" s="14"/>
      <c r="E18" s="14"/>
      <c r="F18" s="14"/>
      <c r="G18" s="14"/>
      <c r="H18" s="14"/>
      <c r="I18" s="14"/>
      <c r="J18" s="14"/>
      <c r="K18" s="14"/>
    </row>
    <row r="20" spans="2:15" x14ac:dyDescent="0.35">
      <c r="J20" s="15" t="s">
        <v>28</v>
      </c>
      <c r="K20" s="16"/>
      <c r="L20" s="16"/>
      <c r="M20" s="16"/>
    </row>
    <row r="21" spans="2:15" x14ac:dyDescent="0.35">
      <c r="B21" s="39" t="s">
        <v>29</v>
      </c>
      <c r="C21" s="40"/>
      <c r="D21" s="41"/>
      <c r="E21" s="10"/>
      <c r="F21" s="10"/>
      <c r="G21" s="10"/>
      <c r="H21" s="10"/>
      <c r="J21" s="17" t="s">
        <v>30</v>
      </c>
      <c r="K21" s="16"/>
      <c r="L21" s="16"/>
      <c r="M21" s="16"/>
    </row>
    <row r="22" spans="2:15" x14ac:dyDescent="0.35">
      <c r="B22" s="39" t="s">
        <v>22</v>
      </c>
      <c r="C22" s="40"/>
      <c r="D22" s="41"/>
      <c r="E22" s="10"/>
      <c r="F22" s="10"/>
      <c r="G22" s="10"/>
      <c r="H22" s="10"/>
      <c r="J22" s="38">
        <f>SUMPRODUCT(C24:C26,D24:D26)/SUM(D24:D26)</f>
        <v>0.17248758425203325</v>
      </c>
      <c r="K22" s="16"/>
      <c r="L22" s="16"/>
      <c r="M22" s="16"/>
    </row>
    <row r="23" spans="2:15" ht="43.5" x14ac:dyDescent="0.35">
      <c r="B23" s="18" t="s">
        <v>0</v>
      </c>
      <c r="C23" s="9" t="s">
        <v>24</v>
      </c>
      <c r="D23" s="4" t="s">
        <v>25</v>
      </c>
      <c r="E23" s="10"/>
      <c r="F23" s="10"/>
      <c r="G23" s="10"/>
      <c r="H23" s="10"/>
      <c r="J23" s="42" t="s">
        <v>31</v>
      </c>
      <c r="K23" s="42"/>
      <c r="L23" s="42"/>
      <c r="M23" s="16"/>
    </row>
    <row r="24" spans="2:15" x14ac:dyDescent="0.35">
      <c r="B24" s="11" t="s">
        <v>39</v>
      </c>
      <c r="C24" s="19">
        <f>'W2023-2024'!B31</f>
        <v>0.20199533792839194</v>
      </c>
      <c r="D24" s="20">
        <f>MAX('W2023-2024'!B29:U29)</f>
        <v>11932</v>
      </c>
      <c r="E24" s="21"/>
      <c r="F24" s="21"/>
      <c r="G24" s="21"/>
      <c r="H24" s="21"/>
      <c r="I24" s="22"/>
      <c r="J24" s="16"/>
      <c r="K24" s="16"/>
      <c r="L24" s="16"/>
      <c r="M24" s="16"/>
    </row>
    <row r="25" spans="2:15" x14ac:dyDescent="0.35">
      <c r="B25" s="11" t="s">
        <v>38</v>
      </c>
      <c r="C25" s="19">
        <f>'W2022-2023'!B31</f>
        <v>8.7954956379261859E-2</v>
      </c>
      <c r="D25" s="20">
        <f>MAX('W2022-2023'!B29:U29)</f>
        <v>8983</v>
      </c>
      <c r="E25" s="23"/>
      <c r="F25" s="23"/>
      <c r="G25" s="23"/>
      <c r="H25" s="23"/>
      <c r="J25" s="16"/>
      <c r="K25" s="16"/>
      <c r="L25" s="16"/>
      <c r="M25" s="16"/>
    </row>
    <row r="26" spans="2:15" ht="15" customHeight="1" x14ac:dyDescent="0.35">
      <c r="B26" s="11" t="s">
        <v>5</v>
      </c>
      <c r="C26" s="19">
        <f>'W2021-2022'!B31</f>
        <v>0.22801936490580932</v>
      </c>
      <c r="D26" s="20">
        <f>MAX('W2021-2022'!B29:U29)</f>
        <v>7334</v>
      </c>
      <c r="E26" s="23"/>
      <c r="F26" s="23"/>
      <c r="G26" s="23"/>
      <c r="H26" s="23"/>
      <c r="K26" s="10"/>
      <c r="L26" s="10"/>
      <c r="M26" s="10"/>
      <c r="N26" s="10"/>
      <c r="O26" s="10"/>
    </row>
    <row r="27" spans="2:15" x14ac:dyDescent="0.35">
      <c r="B27" s="24"/>
      <c r="C27" s="25"/>
      <c r="F27" s="10"/>
      <c r="G27" s="10"/>
      <c r="H27" s="10"/>
      <c r="I27" s="10"/>
      <c r="J27" s="10"/>
      <c r="K27" s="10"/>
      <c r="L27" s="10"/>
      <c r="M27" s="10"/>
    </row>
    <row r="28" spans="2:15" x14ac:dyDescent="0.35">
      <c r="B28" s="25"/>
      <c r="C28" s="25"/>
      <c r="D28" s="25"/>
      <c r="E28" s="25"/>
      <c r="F28" s="10"/>
      <c r="G28" s="10"/>
      <c r="H28" s="10"/>
      <c r="I28" s="10"/>
      <c r="J28" s="10"/>
      <c r="K28" s="10"/>
    </row>
    <row r="29" spans="2:15" x14ac:dyDescent="0.35">
      <c r="B29" s="25"/>
    </row>
  </sheetData>
  <mergeCells count="9">
    <mergeCell ref="B21:D21"/>
    <mergeCell ref="B22:D22"/>
    <mergeCell ref="J23:L23"/>
    <mergeCell ref="B3:H3"/>
    <mergeCell ref="B4:H4"/>
    <mergeCell ref="C5:D5"/>
    <mergeCell ref="E5:F5"/>
    <mergeCell ref="G5:H5"/>
    <mergeCell ref="J6:L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AB852-A85E-47CA-9E6C-8F1F58F763F9}">
  <dimension ref="A1:U23"/>
  <sheetViews>
    <sheetView workbookViewId="0">
      <selection activeCell="G28" sqref="G28"/>
    </sheetView>
  </sheetViews>
  <sheetFormatPr defaultColWidth="21.81640625" defaultRowHeight="14.5" x14ac:dyDescent="0.35"/>
  <cols>
    <col min="1" max="1" width="22" bestFit="1" customWidth="1"/>
    <col min="2" max="18" width="14.81640625" bestFit="1" customWidth="1"/>
    <col min="19" max="21" width="13.81640625" bestFit="1" customWidth="1"/>
  </cols>
  <sheetData>
    <row r="1" spans="1:21" x14ac:dyDescent="0.35">
      <c r="A1" s="26" t="s">
        <v>13</v>
      </c>
    </row>
    <row r="2" spans="1:21" x14ac:dyDescent="0.35">
      <c r="A2" s="27" t="s">
        <v>32</v>
      </c>
      <c r="B2" s="28">
        <v>42374.333333333336</v>
      </c>
      <c r="C2" s="28">
        <v>42380.291666666664</v>
      </c>
      <c r="D2" s="28">
        <v>42380.333333333336</v>
      </c>
      <c r="E2" s="28">
        <v>42380.375</v>
      </c>
      <c r="F2" s="28">
        <v>42380.416666666664</v>
      </c>
      <c r="G2" s="28">
        <v>42381.291666666664</v>
      </c>
      <c r="H2" s="28">
        <v>42381.333333333336</v>
      </c>
      <c r="I2" s="28">
        <v>42387.333333333336</v>
      </c>
      <c r="J2" s="28">
        <v>42387.375</v>
      </c>
      <c r="K2" s="28">
        <v>42391.291666666664</v>
      </c>
      <c r="L2" s="28">
        <v>42391.333333333336</v>
      </c>
      <c r="M2" s="28">
        <v>42391.375</v>
      </c>
      <c r="N2" s="28">
        <v>42392.375</v>
      </c>
      <c r="O2" s="28">
        <v>42396.333333333336</v>
      </c>
      <c r="P2" s="28">
        <v>42397.291666666664</v>
      </c>
      <c r="Q2" s="28">
        <v>42397.333333333336</v>
      </c>
      <c r="R2" s="28">
        <v>42404.291666666664</v>
      </c>
      <c r="S2" s="28">
        <v>42404.333333333336</v>
      </c>
      <c r="T2" s="28">
        <v>42405.291666666664</v>
      </c>
      <c r="U2" s="28">
        <v>42405.333333333336</v>
      </c>
    </row>
    <row r="3" spans="1:21" s="31" customFormat="1" x14ac:dyDescent="0.35">
      <c r="A3" s="29" t="s">
        <v>33</v>
      </c>
      <c r="B3" s="30">
        <v>46989.1332359546</v>
      </c>
      <c r="C3" s="30">
        <v>47982.098336953102</v>
      </c>
      <c r="D3" s="30">
        <v>49262.187616953801</v>
      </c>
      <c r="E3" s="30">
        <v>47705.6619729503</v>
      </c>
      <c r="F3" s="30">
        <v>46169.038296954597</v>
      </c>
      <c r="G3" s="30">
        <v>46968.655874955002</v>
      </c>
      <c r="H3" s="30">
        <v>48100.831472944097</v>
      </c>
      <c r="I3" s="30">
        <v>46511.797375960501</v>
      </c>
      <c r="J3" s="30">
        <v>46137.3761249612</v>
      </c>
      <c r="K3" s="30">
        <v>46367.109267957698</v>
      </c>
      <c r="L3" s="30">
        <v>47932.484480957501</v>
      </c>
      <c r="M3" s="30">
        <v>46583.394115951698</v>
      </c>
      <c r="N3" s="30">
        <v>46493.605798959099</v>
      </c>
      <c r="O3" s="30">
        <v>47028.393267954503</v>
      </c>
      <c r="P3" s="30">
        <v>47616.502521963703</v>
      </c>
      <c r="Q3" s="30">
        <v>48640.897539956</v>
      </c>
      <c r="R3" s="30">
        <v>46223.832003956399</v>
      </c>
      <c r="S3" s="30">
        <v>47416.235005955699</v>
      </c>
      <c r="T3" s="30">
        <v>46403.0301909556</v>
      </c>
      <c r="U3" s="30">
        <v>47380.197255957901</v>
      </c>
    </row>
    <row r="4" spans="1:21" x14ac:dyDescent="0.35">
      <c r="A4" s="32" t="s">
        <v>34</v>
      </c>
      <c r="B4" s="30">
        <v>650.22559123251187</v>
      </c>
      <c r="C4" s="30">
        <v>269.54636093722456</v>
      </c>
      <c r="D4" s="30">
        <v>296.78670007069888</v>
      </c>
      <c r="E4" s="30">
        <v>281.2783400387234</v>
      </c>
      <c r="F4" s="30">
        <v>236.46328448242608</v>
      </c>
      <c r="G4" s="30">
        <v>243.74082211375239</v>
      </c>
      <c r="H4" s="30">
        <v>298.39220986207323</v>
      </c>
      <c r="I4" s="30">
        <v>303.57625601450587</v>
      </c>
      <c r="J4" s="30">
        <v>231.84206910279067</v>
      </c>
      <c r="K4" s="30">
        <v>543.22412787755275</v>
      </c>
      <c r="L4" s="30">
        <v>725.10179042180368</v>
      </c>
      <c r="M4" s="30">
        <v>726.27994108623943</v>
      </c>
      <c r="N4" s="30">
        <v>171.48599114410345</v>
      </c>
      <c r="O4" s="30">
        <v>1374.4670583068016</v>
      </c>
      <c r="P4" s="30">
        <v>247.35668217711984</v>
      </c>
      <c r="Q4" s="30">
        <v>129.01219153907573</v>
      </c>
      <c r="R4" s="30">
        <v>853.37506339550021</v>
      </c>
      <c r="S4" s="30">
        <v>839.30369078212289</v>
      </c>
      <c r="T4" s="30">
        <v>475.94974580870729</v>
      </c>
      <c r="U4" s="30">
        <v>499.38037244584842</v>
      </c>
    </row>
    <row r="5" spans="1:21" x14ac:dyDescent="0.35">
      <c r="A5" s="32" t="s">
        <v>35</v>
      </c>
      <c r="B5" s="30">
        <v>1674</v>
      </c>
      <c r="C5" s="30">
        <v>1674</v>
      </c>
      <c r="D5" s="30">
        <v>1674</v>
      </c>
      <c r="E5" s="30">
        <v>1674</v>
      </c>
      <c r="F5" s="30">
        <v>1674</v>
      </c>
      <c r="G5" s="30">
        <v>1674</v>
      </c>
      <c r="H5" s="30">
        <v>1674</v>
      </c>
      <c r="I5" s="30">
        <v>1674</v>
      </c>
      <c r="J5" s="30">
        <v>1674</v>
      </c>
      <c r="K5" s="30">
        <v>1674</v>
      </c>
      <c r="L5" s="30">
        <v>1674</v>
      </c>
      <c r="M5" s="30">
        <v>1674</v>
      </c>
      <c r="N5" s="30">
        <v>1674</v>
      </c>
      <c r="O5" s="30">
        <v>1674</v>
      </c>
      <c r="P5" s="30">
        <v>1674</v>
      </c>
      <c r="Q5" s="30">
        <v>1674</v>
      </c>
      <c r="R5" s="30">
        <v>1674</v>
      </c>
      <c r="S5" s="30">
        <v>1674</v>
      </c>
      <c r="T5" s="30">
        <v>1674</v>
      </c>
      <c r="U5" s="30">
        <v>1674</v>
      </c>
    </row>
    <row r="6" spans="1:21" x14ac:dyDescent="0.35">
      <c r="A6" s="7" t="s">
        <v>36</v>
      </c>
      <c r="B6" s="33">
        <f>B4/B5</f>
        <v>0.38842627911141692</v>
      </c>
      <c r="C6" s="33">
        <f t="shared" ref="C6:U6" si="0">C4/C5</f>
        <v>0.16101933150371839</v>
      </c>
      <c r="D6" s="33">
        <f t="shared" si="0"/>
        <v>0.17729193552610448</v>
      </c>
      <c r="E6" s="33">
        <f t="shared" si="0"/>
        <v>0.16802768222145961</v>
      </c>
      <c r="F6" s="33">
        <f t="shared" si="0"/>
        <v>0.1412564423431458</v>
      </c>
      <c r="G6" s="33">
        <f t="shared" si="0"/>
        <v>0.14560383638814359</v>
      </c>
      <c r="H6" s="33">
        <f t="shared" si="0"/>
        <v>0.17825102142298282</v>
      </c>
      <c r="I6" s="33">
        <f t="shared" si="0"/>
        <v>0.18134782318668213</v>
      </c>
      <c r="J6" s="33">
        <f t="shared" si="0"/>
        <v>0.13849585967908642</v>
      </c>
      <c r="K6" s="33">
        <f t="shared" si="0"/>
        <v>0.32450664747763008</v>
      </c>
      <c r="L6" s="33">
        <f t="shared" si="0"/>
        <v>0.43315519141087439</v>
      </c>
      <c r="M6" s="33">
        <f t="shared" si="0"/>
        <v>0.43385898511722787</v>
      </c>
      <c r="N6" s="33">
        <f t="shared" si="0"/>
        <v>0.10244085492479298</v>
      </c>
      <c r="O6" s="33">
        <f t="shared" si="0"/>
        <v>0.82106753781768316</v>
      </c>
      <c r="P6" s="33">
        <f t="shared" si="0"/>
        <v>0.14776384837342882</v>
      </c>
      <c r="Q6" s="33">
        <f t="shared" si="0"/>
        <v>7.7068214778420394E-2</v>
      </c>
      <c r="R6" s="33">
        <f t="shared" si="0"/>
        <v>0.50978199724940276</v>
      </c>
      <c r="S6" s="33">
        <f t="shared" si="0"/>
        <v>0.50137615936805424</v>
      </c>
      <c r="T6" s="33">
        <f t="shared" si="0"/>
        <v>0.28431884456912027</v>
      </c>
      <c r="U6" s="33">
        <f t="shared" si="0"/>
        <v>0.29831563467493932</v>
      </c>
    </row>
    <row r="7" spans="1:21" x14ac:dyDescent="0.35">
      <c r="A7" s="7" t="s">
        <v>37</v>
      </c>
      <c r="B7" s="34">
        <f>AVERAGE(B6:U6)</f>
        <v>0.28066870635721564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9" spans="1:21" x14ac:dyDescent="0.35">
      <c r="A9" s="26" t="s">
        <v>14</v>
      </c>
    </row>
    <row r="10" spans="1:21" x14ac:dyDescent="0.35">
      <c r="A10" s="27" t="s">
        <v>32</v>
      </c>
      <c r="B10" s="28">
        <f>B2</f>
        <v>42374.333333333336</v>
      </c>
      <c r="C10" s="28">
        <f t="shared" ref="C10:U11" si="1">C2</f>
        <v>42380.291666666664</v>
      </c>
      <c r="D10" s="28">
        <f t="shared" si="1"/>
        <v>42380.333333333336</v>
      </c>
      <c r="E10" s="28">
        <f t="shared" si="1"/>
        <v>42380.375</v>
      </c>
      <c r="F10" s="28">
        <f t="shared" si="1"/>
        <v>42380.416666666664</v>
      </c>
      <c r="G10" s="28">
        <f t="shared" si="1"/>
        <v>42381.291666666664</v>
      </c>
      <c r="H10" s="28">
        <f t="shared" si="1"/>
        <v>42381.333333333336</v>
      </c>
      <c r="I10" s="28">
        <f t="shared" si="1"/>
        <v>42387.333333333336</v>
      </c>
      <c r="J10" s="28">
        <f t="shared" si="1"/>
        <v>42387.375</v>
      </c>
      <c r="K10" s="28">
        <f t="shared" si="1"/>
        <v>42391.291666666664</v>
      </c>
      <c r="L10" s="28">
        <f t="shared" si="1"/>
        <v>42391.333333333336</v>
      </c>
      <c r="M10" s="28">
        <f t="shared" si="1"/>
        <v>42391.375</v>
      </c>
      <c r="N10" s="28">
        <f t="shared" si="1"/>
        <v>42392.375</v>
      </c>
      <c r="O10" s="28">
        <f t="shared" si="1"/>
        <v>42396.333333333336</v>
      </c>
      <c r="P10" s="28">
        <f t="shared" si="1"/>
        <v>42397.291666666664</v>
      </c>
      <c r="Q10" s="28">
        <f t="shared" si="1"/>
        <v>42397.333333333336</v>
      </c>
      <c r="R10" s="28">
        <f t="shared" si="1"/>
        <v>42404.291666666664</v>
      </c>
      <c r="S10" s="28">
        <f t="shared" si="1"/>
        <v>42404.333333333336</v>
      </c>
      <c r="T10" s="28">
        <f t="shared" si="1"/>
        <v>42405.291666666664</v>
      </c>
      <c r="U10" s="28">
        <f t="shared" si="1"/>
        <v>42405.333333333336</v>
      </c>
    </row>
    <row r="11" spans="1:21" s="31" customFormat="1" x14ac:dyDescent="0.35">
      <c r="A11" s="35" t="s">
        <v>33</v>
      </c>
      <c r="B11" s="30">
        <f>B3</f>
        <v>46989.1332359546</v>
      </c>
      <c r="C11" s="30">
        <f t="shared" si="1"/>
        <v>47982.098336953102</v>
      </c>
      <c r="D11" s="30">
        <f t="shared" si="1"/>
        <v>49262.187616953801</v>
      </c>
      <c r="E11" s="30">
        <f t="shared" si="1"/>
        <v>47705.6619729503</v>
      </c>
      <c r="F11" s="30">
        <f t="shared" si="1"/>
        <v>46169.038296954597</v>
      </c>
      <c r="G11" s="30">
        <f t="shared" si="1"/>
        <v>46968.655874955002</v>
      </c>
      <c r="H11" s="30">
        <f t="shared" si="1"/>
        <v>48100.831472944097</v>
      </c>
      <c r="I11" s="30">
        <f t="shared" si="1"/>
        <v>46511.797375960501</v>
      </c>
      <c r="J11" s="30">
        <f t="shared" si="1"/>
        <v>46137.3761249612</v>
      </c>
      <c r="K11" s="30">
        <f t="shared" si="1"/>
        <v>46367.109267957698</v>
      </c>
      <c r="L11" s="30">
        <f t="shared" si="1"/>
        <v>47932.484480957501</v>
      </c>
      <c r="M11" s="30">
        <f t="shared" si="1"/>
        <v>46583.394115951698</v>
      </c>
      <c r="N11" s="30">
        <f t="shared" si="1"/>
        <v>46493.605798959099</v>
      </c>
      <c r="O11" s="30">
        <f t="shared" si="1"/>
        <v>47028.393267954503</v>
      </c>
      <c r="P11" s="30">
        <f t="shared" si="1"/>
        <v>47616.502521963703</v>
      </c>
      <c r="Q11" s="30">
        <f t="shared" si="1"/>
        <v>48640.897539956</v>
      </c>
      <c r="R11" s="30">
        <f t="shared" si="1"/>
        <v>46223.832003956399</v>
      </c>
      <c r="S11" s="30">
        <f t="shared" si="1"/>
        <v>47416.235005955699</v>
      </c>
      <c r="T11" s="30">
        <f t="shared" si="1"/>
        <v>46403.0301909556</v>
      </c>
      <c r="U11" s="30">
        <f t="shared" si="1"/>
        <v>47380.197255957901</v>
      </c>
    </row>
    <row r="12" spans="1:21" x14ac:dyDescent="0.35">
      <c r="A12" s="32" t="s">
        <v>34</v>
      </c>
      <c r="B12" s="30">
        <v>1786.245016093784</v>
      </c>
      <c r="C12" s="30">
        <v>404.90585970428248</v>
      </c>
      <c r="D12" s="30">
        <v>359.43086290445609</v>
      </c>
      <c r="E12" s="30">
        <v>260.25859507582254</v>
      </c>
      <c r="F12" s="30">
        <v>174.85078140275763</v>
      </c>
      <c r="G12" s="30">
        <v>1169.2801460615792</v>
      </c>
      <c r="H12" s="30">
        <v>1008.7729891681674</v>
      </c>
      <c r="I12" s="30">
        <v>23.625315170035599</v>
      </c>
      <c r="J12" s="30">
        <v>20.49794043585706</v>
      </c>
      <c r="K12" s="30">
        <v>1032.1527971674341</v>
      </c>
      <c r="L12" s="30">
        <v>917.56431141906307</v>
      </c>
      <c r="M12" s="30">
        <v>766.70736612740518</v>
      </c>
      <c r="N12" s="30">
        <v>1833.9129845767559</v>
      </c>
      <c r="O12" s="30">
        <v>1015.364791416592</v>
      </c>
      <c r="P12" s="30">
        <v>546.26878007332493</v>
      </c>
      <c r="Q12" s="30">
        <v>436.40169470094958</v>
      </c>
      <c r="R12" s="30">
        <v>319.17470793615621</v>
      </c>
      <c r="S12" s="30">
        <v>396.64783414743005</v>
      </c>
      <c r="T12" s="30">
        <v>2341.947907990877</v>
      </c>
      <c r="U12" s="30">
        <v>2022.7333721743689</v>
      </c>
    </row>
    <row r="13" spans="1:21" x14ac:dyDescent="0.35">
      <c r="A13" s="32" t="s">
        <v>35</v>
      </c>
      <c r="B13" s="30">
        <v>2670</v>
      </c>
      <c r="C13" s="30">
        <v>2670</v>
      </c>
      <c r="D13" s="30">
        <v>2670</v>
      </c>
      <c r="E13" s="30">
        <v>2670</v>
      </c>
      <c r="F13" s="30">
        <v>2670</v>
      </c>
      <c r="G13" s="30">
        <v>2670</v>
      </c>
      <c r="H13" s="30">
        <v>2670</v>
      </c>
      <c r="I13" s="30">
        <v>2670</v>
      </c>
      <c r="J13" s="30">
        <v>2670</v>
      </c>
      <c r="K13" s="30">
        <v>2670</v>
      </c>
      <c r="L13" s="30">
        <v>2670</v>
      </c>
      <c r="M13" s="30">
        <v>2670</v>
      </c>
      <c r="N13" s="30">
        <v>2670</v>
      </c>
      <c r="O13" s="30">
        <v>2670</v>
      </c>
      <c r="P13" s="30">
        <v>2670</v>
      </c>
      <c r="Q13" s="30">
        <v>2670</v>
      </c>
      <c r="R13" s="30">
        <v>2670</v>
      </c>
      <c r="S13" s="30">
        <v>2670</v>
      </c>
      <c r="T13" s="30">
        <v>2670</v>
      </c>
      <c r="U13" s="30">
        <v>2670</v>
      </c>
    </row>
    <row r="14" spans="1:21" x14ac:dyDescent="0.35">
      <c r="A14" s="7" t="s">
        <v>36</v>
      </c>
      <c r="B14" s="33">
        <f>B12/B13</f>
        <v>0.6690056240051625</v>
      </c>
      <c r="C14" s="33">
        <f t="shared" ref="C14:U14" si="2">C12/C13</f>
        <v>0.15165013472070504</v>
      </c>
      <c r="D14" s="33">
        <f t="shared" si="2"/>
        <v>0.13461830071327943</v>
      </c>
      <c r="E14" s="33">
        <f t="shared" si="2"/>
        <v>9.7475129241881106E-2</v>
      </c>
      <c r="F14" s="33">
        <f t="shared" si="2"/>
        <v>6.5487184045976643E-2</v>
      </c>
      <c r="G14" s="33">
        <f t="shared" si="2"/>
        <v>0.43793263897437423</v>
      </c>
      <c r="H14" s="33">
        <f t="shared" si="2"/>
        <v>0.37781759893938854</v>
      </c>
      <c r="I14" s="33">
        <f t="shared" si="2"/>
        <v>8.8484326479534078E-3</v>
      </c>
      <c r="J14" s="33">
        <f t="shared" si="2"/>
        <v>7.6771312493846668E-3</v>
      </c>
      <c r="K14" s="33">
        <f t="shared" si="2"/>
        <v>0.38657408133611765</v>
      </c>
      <c r="L14" s="33">
        <f t="shared" si="2"/>
        <v>0.34365704547530451</v>
      </c>
      <c r="M14" s="33">
        <f t="shared" si="2"/>
        <v>0.28715631690164989</v>
      </c>
      <c r="N14" s="33">
        <f t="shared" si="2"/>
        <v>0.68685879572163144</v>
      </c>
      <c r="O14" s="33">
        <f t="shared" si="2"/>
        <v>0.38028643873280599</v>
      </c>
      <c r="P14" s="33">
        <f t="shared" si="2"/>
        <v>0.20459504871660109</v>
      </c>
      <c r="Q14" s="33">
        <f t="shared" si="2"/>
        <v>0.1634463276033519</v>
      </c>
      <c r="R14" s="33">
        <f t="shared" si="2"/>
        <v>0.11954108911466525</v>
      </c>
      <c r="S14" s="33">
        <f t="shared" si="2"/>
        <v>0.14855724125371911</v>
      </c>
      <c r="T14" s="33">
        <f t="shared" si="2"/>
        <v>0.87713404793665806</v>
      </c>
      <c r="U14" s="33">
        <f t="shared" si="2"/>
        <v>0.75757804201287227</v>
      </c>
    </row>
    <row r="15" spans="1:21" x14ac:dyDescent="0.35">
      <c r="A15" s="7" t="s">
        <v>37</v>
      </c>
      <c r="B15" s="34">
        <f>AVERAGE(B14:U14)</f>
        <v>0.31529483246717416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7" spans="1:21" x14ac:dyDescent="0.35">
      <c r="A17" s="26" t="s">
        <v>15</v>
      </c>
    </row>
    <row r="18" spans="1:21" x14ac:dyDescent="0.35">
      <c r="A18" s="27" t="s">
        <v>32</v>
      </c>
      <c r="B18" s="28">
        <f>B2</f>
        <v>42374.333333333336</v>
      </c>
      <c r="C18" s="28">
        <f t="shared" ref="C18:U19" si="3">C2</f>
        <v>42380.291666666664</v>
      </c>
      <c r="D18" s="28">
        <f t="shared" si="3"/>
        <v>42380.333333333336</v>
      </c>
      <c r="E18" s="28">
        <f t="shared" si="3"/>
        <v>42380.375</v>
      </c>
      <c r="F18" s="28">
        <f t="shared" si="3"/>
        <v>42380.416666666664</v>
      </c>
      <c r="G18" s="28">
        <f t="shared" si="3"/>
        <v>42381.291666666664</v>
      </c>
      <c r="H18" s="28">
        <f t="shared" si="3"/>
        <v>42381.333333333336</v>
      </c>
      <c r="I18" s="28">
        <f t="shared" si="3"/>
        <v>42387.333333333336</v>
      </c>
      <c r="J18" s="28">
        <f t="shared" si="3"/>
        <v>42387.375</v>
      </c>
      <c r="K18" s="28">
        <f t="shared" si="3"/>
        <v>42391.291666666664</v>
      </c>
      <c r="L18" s="28">
        <f t="shared" si="3"/>
        <v>42391.333333333336</v>
      </c>
      <c r="M18" s="28">
        <f t="shared" si="3"/>
        <v>42391.375</v>
      </c>
      <c r="N18" s="28">
        <f t="shared" si="3"/>
        <v>42392.375</v>
      </c>
      <c r="O18" s="28">
        <f t="shared" si="3"/>
        <v>42396.333333333336</v>
      </c>
      <c r="P18" s="28">
        <f t="shared" si="3"/>
        <v>42397.291666666664</v>
      </c>
      <c r="Q18" s="28">
        <f t="shared" si="3"/>
        <v>42397.333333333336</v>
      </c>
      <c r="R18" s="28">
        <f t="shared" si="3"/>
        <v>42404.291666666664</v>
      </c>
      <c r="S18" s="28">
        <f t="shared" si="3"/>
        <v>42404.333333333336</v>
      </c>
      <c r="T18" s="28">
        <f t="shared" si="3"/>
        <v>42405.291666666664</v>
      </c>
      <c r="U18" s="28">
        <f t="shared" si="3"/>
        <v>42405.333333333336</v>
      </c>
    </row>
    <row r="19" spans="1:21" s="31" customFormat="1" x14ac:dyDescent="0.35">
      <c r="A19" s="35" t="s">
        <v>33</v>
      </c>
      <c r="B19" s="30">
        <f>B3</f>
        <v>46989.1332359546</v>
      </c>
      <c r="C19" s="30">
        <f t="shared" si="3"/>
        <v>47982.098336953102</v>
      </c>
      <c r="D19" s="30">
        <f t="shared" si="3"/>
        <v>49262.187616953801</v>
      </c>
      <c r="E19" s="30">
        <f t="shared" si="3"/>
        <v>47705.6619729503</v>
      </c>
      <c r="F19" s="30">
        <f t="shared" si="3"/>
        <v>46169.038296954597</v>
      </c>
      <c r="G19" s="30">
        <f t="shared" si="3"/>
        <v>46968.655874955002</v>
      </c>
      <c r="H19" s="30">
        <f t="shared" si="3"/>
        <v>48100.831472944097</v>
      </c>
      <c r="I19" s="30">
        <f t="shared" si="3"/>
        <v>46511.797375960501</v>
      </c>
      <c r="J19" s="30">
        <f t="shared" si="3"/>
        <v>46137.3761249612</v>
      </c>
      <c r="K19" s="30">
        <f t="shared" si="3"/>
        <v>46367.109267957698</v>
      </c>
      <c r="L19" s="30">
        <f t="shared" si="3"/>
        <v>47932.484480957501</v>
      </c>
      <c r="M19" s="30">
        <f t="shared" si="3"/>
        <v>46583.394115951698</v>
      </c>
      <c r="N19" s="30">
        <f t="shared" si="3"/>
        <v>46493.605798959099</v>
      </c>
      <c r="O19" s="30">
        <f t="shared" si="3"/>
        <v>47028.393267954503</v>
      </c>
      <c r="P19" s="30">
        <f t="shared" si="3"/>
        <v>47616.502521963703</v>
      </c>
      <c r="Q19" s="30">
        <f t="shared" si="3"/>
        <v>48640.897539956</v>
      </c>
      <c r="R19" s="30">
        <f t="shared" si="3"/>
        <v>46223.832003956399</v>
      </c>
      <c r="S19" s="30">
        <f t="shared" si="3"/>
        <v>47416.235005955699</v>
      </c>
      <c r="T19" s="30">
        <f t="shared" si="3"/>
        <v>46403.0301909556</v>
      </c>
      <c r="U19" s="30">
        <f t="shared" si="3"/>
        <v>47380.197255957901</v>
      </c>
    </row>
    <row r="20" spans="1:21" x14ac:dyDescent="0.35">
      <c r="A20" s="32" t="s">
        <v>34</v>
      </c>
      <c r="B20" s="30">
        <v>3000.3024433477062</v>
      </c>
      <c r="C20" s="30">
        <v>1375.9217336270567</v>
      </c>
      <c r="D20" s="30">
        <v>1618.0558733496807</v>
      </c>
      <c r="E20" s="30">
        <v>1508.6865009735313</v>
      </c>
      <c r="F20" s="30">
        <v>1082.2162951605912</v>
      </c>
      <c r="G20" s="30">
        <v>781.91782155892474</v>
      </c>
      <c r="H20" s="30">
        <v>831.62954124882356</v>
      </c>
      <c r="I20" s="30">
        <v>395.86343749662444</v>
      </c>
      <c r="J20" s="30">
        <v>278.13199115501504</v>
      </c>
      <c r="K20" s="30">
        <v>3874.9914433356798</v>
      </c>
      <c r="L20" s="30">
        <v>3523.1659003434897</v>
      </c>
      <c r="M20" s="30">
        <v>3208.2744314475585</v>
      </c>
      <c r="N20" s="30">
        <v>3045.6749659733318</v>
      </c>
      <c r="O20" s="30">
        <v>608.71838810507472</v>
      </c>
      <c r="P20" s="30">
        <v>3051.2776430671734</v>
      </c>
      <c r="Q20" s="30">
        <v>2489.5004442789486</v>
      </c>
      <c r="R20" s="30">
        <v>503.47949051439338</v>
      </c>
      <c r="S20" s="30">
        <v>509.2210760062236</v>
      </c>
      <c r="T20" s="30">
        <v>5985.3879979960129</v>
      </c>
      <c r="U20" s="30">
        <v>6140.8868227179883</v>
      </c>
    </row>
    <row r="21" spans="1:21" x14ac:dyDescent="0.35">
      <c r="A21" s="32" t="s">
        <v>35</v>
      </c>
      <c r="B21" s="30">
        <v>7619</v>
      </c>
      <c r="C21" s="30">
        <v>7619</v>
      </c>
      <c r="D21" s="30">
        <v>7619</v>
      </c>
      <c r="E21" s="30">
        <v>7619</v>
      </c>
      <c r="F21" s="30">
        <v>7619</v>
      </c>
      <c r="G21" s="30">
        <v>7619</v>
      </c>
      <c r="H21" s="30">
        <v>7619</v>
      </c>
      <c r="I21" s="30">
        <v>7619</v>
      </c>
      <c r="J21" s="30">
        <v>7619</v>
      </c>
      <c r="K21" s="30">
        <v>7619</v>
      </c>
      <c r="L21" s="30">
        <v>7619</v>
      </c>
      <c r="M21" s="30">
        <v>7619</v>
      </c>
      <c r="N21" s="30">
        <v>7619</v>
      </c>
      <c r="O21" s="30">
        <v>7619</v>
      </c>
      <c r="P21" s="30">
        <v>7619</v>
      </c>
      <c r="Q21" s="30">
        <v>7619</v>
      </c>
      <c r="R21" s="30">
        <v>7619</v>
      </c>
      <c r="S21" s="30">
        <v>7619</v>
      </c>
      <c r="T21" s="30">
        <v>7619</v>
      </c>
      <c r="U21" s="30">
        <v>7619</v>
      </c>
    </row>
    <row r="22" spans="1:21" x14ac:dyDescent="0.35">
      <c r="A22" s="7" t="s">
        <v>36</v>
      </c>
      <c r="B22" s="33">
        <f>B20/B21</f>
        <v>0.39379215689036701</v>
      </c>
      <c r="C22" s="33">
        <f t="shared" ref="C22:U22" si="4">C20/C21</f>
        <v>0.18059085623140264</v>
      </c>
      <c r="D22" s="33">
        <f t="shared" si="4"/>
        <v>0.21237116069689996</v>
      </c>
      <c r="E22" s="33">
        <f t="shared" si="4"/>
        <v>0.19801634085490633</v>
      </c>
      <c r="F22" s="33">
        <f t="shared" si="4"/>
        <v>0.14204177650093072</v>
      </c>
      <c r="G22" s="33">
        <f t="shared" si="4"/>
        <v>0.10262735550058075</v>
      </c>
      <c r="H22" s="33">
        <f t="shared" si="4"/>
        <v>0.1091520594892799</v>
      </c>
      <c r="I22" s="33">
        <f t="shared" si="4"/>
        <v>5.1957400905187613E-2</v>
      </c>
      <c r="J22" s="33">
        <f t="shared" si="4"/>
        <v>3.6505051995670695E-2</v>
      </c>
      <c r="K22" s="33">
        <f t="shared" si="4"/>
        <v>0.50859580566159335</v>
      </c>
      <c r="L22" s="33">
        <f t="shared" si="4"/>
        <v>0.46241841453517385</v>
      </c>
      <c r="M22" s="33">
        <f t="shared" si="4"/>
        <v>0.42108865093156039</v>
      </c>
      <c r="N22" s="33">
        <f t="shared" si="4"/>
        <v>0.39974733770486048</v>
      </c>
      <c r="O22" s="33">
        <f t="shared" si="4"/>
        <v>7.9894787781214685E-2</v>
      </c>
      <c r="P22" s="33">
        <f t="shared" si="4"/>
        <v>0.40048269366940192</v>
      </c>
      <c r="Q22" s="33">
        <f t="shared" si="4"/>
        <v>0.32674897549270882</v>
      </c>
      <c r="R22" s="33">
        <f t="shared" si="4"/>
        <v>6.6082096143115027E-2</v>
      </c>
      <c r="S22" s="33">
        <f t="shared" si="4"/>
        <v>6.6835683948841526E-2</v>
      </c>
      <c r="T22" s="33">
        <f t="shared" si="4"/>
        <v>0.78558708465625582</v>
      </c>
      <c r="U22" s="33">
        <f t="shared" si="4"/>
        <v>0.8059964329594419</v>
      </c>
    </row>
    <row r="23" spans="1:21" x14ac:dyDescent="0.35">
      <c r="A23" s="7" t="s">
        <v>37</v>
      </c>
      <c r="B23" s="34">
        <f>AVERAGE(B22:U22)</f>
        <v>0.28752660612746972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2432F-976E-4632-A56E-AD473581A79E}">
  <dimension ref="A1:U23"/>
  <sheetViews>
    <sheetView workbookViewId="0">
      <selection activeCell="H28" sqref="H28"/>
    </sheetView>
  </sheetViews>
  <sheetFormatPr defaultColWidth="21.81640625" defaultRowHeight="14.5" x14ac:dyDescent="0.35"/>
  <cols>
    <col min="1" max="1" width="22" bestFit="1" customWidth="1"/>
    <col min="2" max="18" width="14.81640625" bestFit="1" customWidth="1"/>
    <col min="19" max="21" width="13.81640625" bestFit="1" customWidth="1"/>
  </cols>
  <sheetData>
    <row r="1" spans="1:21" x14ac:dyDescent="0.35">
      <c r="A1" s="26" t="s">
        <v>13</v>
      </c>
    </row>
    <row r="2" spans="1:21" x14ac:dyDescent="0.35">
      <c r="A2" s="27" t="s">
        <v>32</v>
      </c>
      <c r="B2" s="28">
        <v>42009.333333333336</v>
      </c>
      <c r="C2" s="28">
        <v>42012.833333333336</v>
      </c>
      <c r="D2" s="28">
        <v>42012.291666666664</v>
      </c>
      <c r="E2" s="28">
        <v>42012.333333333336</v>
      </c>
      <c r="F2" s="28">
        <v>42012.375</v>
      </c>
      <c r="G2" s="28">
        <v>42012.416666666664</v>
      </c>
      <c r="H2" s="28">
        <v>42012.458333333336</v>
      </c>
      <c r="I2" s="28">
        <v>42013.791666666664</v>
      </c>
      <c r="J2" s="28">
        <v>42013.833333333336</v>
      </c>
      <c r="K2" s="28">
        <v>42058.791666666664</v>
      </c>
      <c r="L2" s="28">
        <v>42058.833333333336</v>
      </c>
      <c r="M2" s="28">
        <v>42058.875</v>
      </c>
      <c r="N2" s="28">
        <v>42058.916666666664</v>
      </c>
      <c r="O2" s="28">
        <v>42058.75</v>
      </c>
      <c r="P2" s="28">
        <v>42059.333333333336</v>
      </c>
      <c r="Q2" s="28">
        <v>42059.375</v>
      </c>
      <c r="R2" s="28">
        <v>42059.416666666664</v>
      </c>
      <c r="S2" s="28">
        <v>42062.791666666664</v>
      </c>
      <c r="T2" s="28">
        <v>42062.833333333336</v>
      </c>
      <c r="U2" s="28">
        <v>42062.333333333336</v>
      </c>
    </row>
    <row r="3" spans="1:21" s="31" customFormat="1" x14ac:dyDescent="0.35">
      <c r="A3" s="29" t="s">
        <v>33</v>
      </c>
      <c r="B3" s="30">
        <v>52269.436393956501</v>
      </c>
      <c r="C3" s="30">
        <v>51589.832667957999</v>
      </c>
      <c r="D3" s="30">
        <v>55802.694495957097</v>
      </c>
      <c r="E3" s="30">
        <v>56847.502430954701</v>
      </c>
      <c r="F3" s="30">
        <v>54925.945551955097</v>
      </c>
      <c r="G3" s="30">
        <v>53392.805035950703</v>
      </c>
      <c r="H3" s="30">
        <v>51834.608533953702</v>
      </c>
      <c r="I3" s="30">
        <v>52457.9085119585</v>
      </c>
      <c r="J3" s="30">
        <v>51757.2855919578</v>
      </c>
      <c r="K3" s="30">
        <v>54549.725563964603</v>
      </c>
      <c r="L3" s="30">
        <v>54520.677083966402</v>
      </c>
      <c r="M3" s="30">
        <v>53522.8362969683</v>
      </c>
      <c r="N3" s="30">
        <v>51662.043059970099</v>
      </c>
      <c r="O3" s="30">
        <v>52885.554964968098</v>
      </c>
      <c r="P3" s="30">
        <v>51867.8323569684</v>
      </c>
      <c r="Q3" s="30">
        <v>51719.041249973103</v>
      </c>
      <c r="R3" s="30">
        <v>51615.1427869705</v>
      </c>
      <c r="S3" s="30">
        <v>52141.465325966499</v>
      </c>
      <c r="T3" s="30">
        <v>52188.2720439638</v>
      </c>
      <c r="U3" s="30">
        <v>51585.171892949002</v>
      </c>
    </row>
    <row r="4" spans="1:21" x14ac:dyDescent="0.35">
      <c r="A4" s="32" t="s">
        <v>34</v>
      </c>
      <c r="B4" s="30">
        <v>341.8465382422342</v>
      </c>
      <c r="C4" s="30">
        <v>60.032043858269873</v>
      </c>
      <c r="D4" s="30">
        <v>1113.5660508473718</v>
      </c>
      <c r="E4" s="30">
        <v>990.50283990648029</v>
      </c>
      <c r="F4" s="30">
        <v>834.99751371489674</v>
      </c>
      <c r="G4" s="30">
        <v>668.61529739287153</v>
      </c>
      <c r="H4" s="30">
        <v>540.90371090564497</v>
      </c>
      <c r="I4" s="30">
        <v>1370.4536728159587</v>
      </c>
      <c r="J4" s="30">
        <v>1377.4149158308248</v>
      </c>
      <c r="K4" s="30">
        <v>857.8301225990715</v>
      </c>
      <c r="L4" s="30">
        <v>724.17038634300184</v>
      </c>
      <c r="M4" s="30">
        <v>683.21247660319057</v>
      </c>
      <c r="N4" s="30">
        <v>625.77557906574634</v>
      </c>
      <c r="O4" s="30">
        <v>1017.0437578455608</v>
      </c>
      <c r="P4" s="30">
        <v>402.92870476351868</v>
      </c>
      <c r="Q4" s="30">
        <v>371.15586169799167</v>
      </c>
      <c r="R4" s="30">
        <v>302.11928276909714</v>
      </c>
      <c r="S4" s="30">
        <v>562.50502626021648</v>
      </c>
      <c r="T4" s="30">
        <v>530.1449509938567</v>
      </c>
      <c r="U4" s="30">
        <v>693.87879976696365</v>
      </c>
    </row>
    <row r="5" spans="1:21" x14ac:dyDescent="0.35">
      <c r="A5" s="32" t="s">
        <v>35</v>
      </c>
      <c r="B5" s="30">
        <v>1674</v>
      </c>
      <c r="C5" s="30">
        <v>1674</v>
      </c>
      <c r="D5" s="30">
        <v>1674</v>
      </c>
      <c r="E5" s="30">
        <v>1674</v>
      </c>
      <c r="F5" s="30">
        <v>1674</v>
      </c>
      <c r="G5" s="30">
        <v>1674</v>
      </c>
      <c r="H5" s="30">
        <v>1674</v>
      </c>
      <c r="I5" s="30">
        <v>1674</v>
      </c>
      <c r="J5" s="30">
        <v>1674</v>
      </c>
      <c r="K5" s="30">
        <v>1674</v>
      </c>
      <c r="L5" s="30">
        <v>1674</v>
      </c>
      <c r="M5" s="30">
        <v>1674</v>
      </c>
      <c r="N5" s="30">
        <v>1674</v>
      </c>
      <c r="O5" s="30">
        <v>1674</v>
      </c>
      <c r="P5" s="30">
        <v>1674</v>
      </c>
      <c r="Q5" s="30">
        <v>1674</v>
      </c>
      <c r="R5" s="30">
        <v>1674</v>
      </c>
      <c r="S5" s="30">
        <v>1674</v>
      </c>
      <c r="T5" s="30">
        <v>1674</v>
      </c>
      <c r="U5" s="30">
        <v>1674</v>
      </c>
    </row>
    <row r="6" spans="1:21" x14ac:dyDescent="0.35">
      <c r="A6" s="7" t="s">
        <v>36</v>
      </c>
      <c r="B6" s="33">
        <f>B4/B5</f>
        <v>0.20420940157839559</v>
      </c>
      <c r="C6" s="33">
        <f t="shared" ref="C6:U6" si="0">C4/C5</f>
        <v>3.5861435996576985E-2</v>
      </c>
      <c r="D6" s="33">
        <f t="shared" si="0"/>
        <v>0.66521269465195443</v>
      </c>
      <c r="E6" s="33">
        <f t="shared" si="0"/>
        <v>0.59169823172430125</v>
      </c>
      <c r="F6" s="33">
        <f t="shared" si="0"/>
        <v>0.49880377163374956</v>
      </c>
      <c r="G6" s="33">
        <f t="shared" si="0"/>
        <v>0.3994117666624083</v>
      </c>
      <c r="H6" s="33">
        <f t="shared" si="0"/>
        <v>0.3231204963594056</v>
      </c>
      <c r="I6" s="33">
        <f t="shared" si="0"/>
        <v>0.81867005544561455</v>
      </c>
      <c r="J6" s="33">
        <f t="shared" si="0"/>
        <v>0.82282850408054053</v>
      </c>
      <c r="K6" s="33">
        <f t="shared" si="0"/>
        <v>0.51244332293851347</v>
      </c>
      <c r="L6" s="33">
        <f t="shared" si="0"/>
        <v>0.43259879709856741</v>
      </c>
      <c r="M6" s="33">
        <f t="shared" si="0"/>
        <v>0.40813170645351887</v>
      </c>
      <c r="N6" s="33">
        <f t="shared" si="0"/>
        <v>0.37382053707631202</v>
      </c>
      <c r="O6" s="33">
        <f t="shared" si="0"/>
        <v>0.60755302141311873</v>
      </c>
      <c r="P6" s="33">
        <f t="shared" si="0"/>
        <v>0.24069815099373876</v>
      </c>
      <c r="Q6" s="33">
        <f t="shared" si="0"/>
        <v>0.22171795800357924</v>
      </c>
      <c r="R6" s="33">
        <f t="shared" si="0"/>
        <v>0.18047746879874382</v>
      </c>
      <c r="S6" s="33">
        <f t="shared" si="0"/>
        <v>0.33602450792127625</v>
      </c>
      <c r="T6" s="33">
        <f t="shared" si="0"/>
        <v>0.31669351911222027</v>
      </c>
      <c r="U6" s="33">
        <f t="shared" si="0"/>
        <v>0.41450346461586834</v>
      </c>
    </row>
    <row r="7" spans="1:21" x14ac:dyDescent="0.35">
      <c r="A7" s="7" t="s">
        <v>37</v>
      </c>
      <c r="B7" s="34">
        <f>AVERAGE(B6:U6)</f>
        <v>0.42022394062792018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9" spans="1:21" x14ac:dyDescent="0.35">
      <c r="A9" s="26" t="s">
        <v>14</v>
      </c>
    </row>
    <row r="10" spans="1:21" x14ac:dyDescent="0.35">
      <c r="A10" s="27" t="s">
        <v>32</v>
      </c>
      <c r="B10" s="28">
        <f>B2</f>
        <v>42009.333333333336</v>
      </c>
      <c r="C10" s="28">
        <f t="shared" ref="C10:U11" si="1">C2</f>
        <v>42012.833333333336</v>
      </c>
      <c r="D10" s="28">
        <f t="shared" si="1"/>
        <v>42012.291666666664</v>
      </c>
      <c r="E10" s="28">
        <f t="shared" si="1"/>
        <v>42012.333333333336</v>
      </c>
      <c r="F10" s="28">
        <f t="shared" si="1"/>
        <v>42012.375</v>
      </c>
      <c r="G10" s="28">
        <f t="shared" si="1"/>
        <v>42012.416666666664</v>
      </c>
      <c r="H10" s="28">
        <f t="shared" si="1"/>
        <v>42012.458333333336</v>
      </c>
      <c r="I10" s="28">
        <f t="shared" si="1"/>
        <v>42013.791666666664</v>
      </c>
      <c r="J10" s="28">
        <f t="shared" si="1"/>
        <v>42013.833333333336</v>
      </c>
      <c r="K10" s="28">
        <f t="shared" si="1"/>
        <v>42058.791666666664</v>
      </c>
      <c r="L10" s="28">
        <f t="shared" si="1"/>
        <v>42058.833333333336</v>
      </c>
      <c r="M10" s="28">
        <f t="shared" si="1"/>
        <v>42058.875</v>
      </c>
      <c r="N10" s="28">
        <f t="shared" si="1"/>
        <v>42058.916666666664</v>
      </c>
      <c r="O10" s="28">
        <f t="shared" si="1"/>
        <v>42058.75</v>
      </c>
      <c r="P10" s="28">
        <f t="shared" si="1"/>
        <v>42059.333333333336</v>
      </c>
      <c r="Q10" s="28">
        <f t="shared" si="1"/>
        <v>42059.375</v>
      </c>
      <c r="R10" s="28">
        <f t="shared" si="1"/>
        <v>42059.416666666664</v>
      </c>
      <c r="S10" s="28">
        <f t="shared" si="1"/>
        <v>42062.791666666664</v>
      </c>
      <c r="T10" s="28">
        <f t="shared" si="1"/>
        <v>42062.833333333336</v>
      </c>
      <c r="U10" s="28">
        <f t="shared" si="1"/>
        <v>42062.333333333336</v>
      </c>
    </row>
    <row r="11" spans="1:21" s="31" customFormat="1" x14ac:dyDescent="0.35">
      <c r="A11" s="35" t="s">
        <v>33</v>
      </c>
      <c r="B11" s="30">
        <f>B3</f>
        <v>52269.436393956501</v>
      </c>
      <c r="C11" s="30">
        <f t="shared" si="1"/>
        <v>51589.832667957999</v>
      </c>
      <c r="D11" s="30">
        <f t="shared" si="1"/>
        <v>55802.694495957097</v>
      </c>
      <c r="E11" s="30">
        <f t="shared" si="1"/>
        <v>56847.502430954701</v>
      </c>
      <c r="F11" s="30">
        <f t="shared" si="1"/>
        <v>54925.945551955097</v>
      </c>
      <c r="G11" s="30">
        <f t="shared" si="1"/>
        <v>53392.805035950703</v>
      </c>
      <c r="H11" s="30">
        <f t="shared" si="1"/>
        <v>51834.608533953702</v>
      </c>
      <c r="I11" s="30">
        <f t="shared" si="1"/>
        <v>52457.9085119585</v>
      </c>
      <c r="J11" s="30">
        <f t="shared" si="1"/>
        <v>51757.2855919578</v>
      </c>
      <c r="K11" s="30">
        <f t="shared" si="1"/>
        <v>54549.725563964603</v>
      </c>
      <c r="L11" s="30">
        <f t="shared" si="1"/>
        <v>54520.677083966402</v>
      </c>
      <c r="M11" s="30">
        <f t="shared" si="1"/>
        <v>53522.8362969683</v>
      </c>
      <c r="N11" s="30">
        <f t="shared" si="1"/>
        <v>51662.043059970099</v>
      </c>
      <c r="O11" s="30">
        <f t="shared" si="1"/>
        <v>52885.554964968098</v>
      </c>
      <c r="P11" s="30">
        <f t="shared" si="1"/>
        <v>51867.8323569684</v>
      </c>
      <c r="Q11" s="30">
        <f t="shared" si="1"/>
        <v>51719.041249973103</v>
      </c>
      <c r="R11" s="30">
        <f t="shared" si="1"/>
        <v>51615.1427869705</v>
      </c>
      <c r="S11" s="30">
        <f t="shared" si="1"/>
        <v>52141.465325966499</v>
      </c>
      <c r="T11" s="30">
        <f t="shared" si="1"/>
        <v>52188.2720439638</v>
      </c>
      <c r="U11" s="30">
        <f t="shared" si="1"/>
        <v>51585.171892949002</v>
      </c>
    </row>
    <row r="12" spans="1:21" x14ac:dyDescent="0.35">
      <c r="A12" s="32" t="s">
        <v>34</v>
      </c>
      <c r="B12" s="30">
        <v>657.86344989352824</v>
      </c>
      <c r="C12" s="30">
        <v>569.82588869147855</v>
      </c>
      <c r="D12" s="30">
        <v>712.43315928141317</v>
      </c>
      <c r="E12" s="30">
        <v>743.46168035719143</v>
      </c>
      <c r="F12" s="30">
        <v>751.83868123372417</v>
      </c>
      <c r="G12" s="30">
        <v>748.93218120151164</v>
      </c>
      <c r="H12" s="30">
        <v>740.57190263536177</v>
      </c>
      <c r="I12" s="30">
        <v>35.308846684056846</v>
      </c>
      <c r="J12" s="30">
        <v>42.13924302727817</v>
      </c>
      <c r="K12" s="30">
        <v>4.7592110309501496</v>
      </c>
      <c r="L12" s="30">
        <v>17.498855168024665</v>
      </c>
      <c r="M12" s="30">
        <v>35.600610384311899</v>
      </c>
      <c r="N12" s="30">
        <v>20.68833286113205</v>
      </c>
      <c r="O12" s="30">
        <v>1</v>
      </c>
      <c r="P12" s="30">
        <v>100.77870814287</v>
      </c>
      <c r="Q12" s="30">
        <v>130.97492876284653</v>
      </c>
      <c r="R12" s="30">
        <v>162.47136463193422</v>
      </c>
      <c r="S12" s="30">
        <v>184.36327197869608</v>
      </c>
      <c r="T12" s="30">
        <v>188.31872626172176</v>
      </c>
      <c r="U12" s="30">
        <v>189.53402761353388</v>
      </c>
    </row>
    <row r="13" spans="1:21" x14ac:dyDescent="0.35">
      <c r="A13" s="32" t="s">
        <v>35</v>
      </c>
      <c r="B13" s="30">
        <v>777</v>
      </c>
      <c r="C13" s="30">
        <v>777</v>
      </c>
      <c r="D13" s="30">
        <v>777</v>
      </c>
      <c r="E13" s="30">
        <v>777</v>
      </c>
      <c r="F13" s="30">
        <v>777</v>
      </c>
      <c r="G13" s="30">
        <v>777</v>
      </c>
      <c r="H13" s="30">
        <v>777</v>
      </c>
      <c r="I13" s="30">
        <v>777</v>
      </c>
      <c r="J13" s="30">
        <v>777</v>
      </c>
      <c r="K13" s="30">
        <v>777</v>
      </c>
      <c r="L13" s="30">
        <v>777</v>
      </c>
      <c r="M13" s="30">
        <v>777</v>
      </c>
      <c r="N13" s="30">
        <v>777</v>
      </c>
      <c r="O13" s="30">
        <v>777</v>
      </c>
      <c r="P13" s="30">
        <v>777</v>
      </c>
      <c r="Q13" s="30">
        <v>777</v>
      </c>
      <c r="R13" s="30">
        <v>777</v>
      </c>
      <c r="S13" s="30">
        <v>777</v>
      </c>
      <c r="T13" s="30">
        <v>777</v>
      </c>
      <c r="U13" s="30">
        <v>777</v>
      </c>
    </row>
    <row r="14" spans="1:21" x14ac:dyDescent="0.35">
      <c r="A14" s="7" t="s">
        <v>36</v>
      </c>
      <c r="B14" s="33">
        <f>B12/B13</f>
        <v>0.84667110668407752</v>
      </c>
      <c r="C14" s="33">
        <f t="shared" ref="C14:U14" si="2">C12/C13</f>
        <v>0.733366652112585</v>
      </c>
      <c r="D14" s="33">
        <f t="shared" si="2"/>
        <v>0.91690239289757169</v>
      </c>
      <c r="E14" s="33">
        <f t="shared" si="2"/>
        <v>0.95683613945584478</v>
      </c>
      <c r="F14" s="33">
        <f t="shared" si="2"/>
        <v>0.96761735036515339</v>
      </c>
      <c r="G14" s="33">
        <f t="shared" si="2"/>
        <v>0.9638766810830266</v>
      </c>
      <c r="H14" s="33">
        <f t="shared" si="2"/>
        <v>0.95311699180870235</v>
      </c>
      <c r="I14" s="33">
        <f t="shared" si="2"/>
        <v>4.5442531124912283E-2</v>
      </c>
      <c r="J14" s="33">
        <f t="shared" si="2"/>
        <v>5.4233260009367013E-2</v>
      </c>
      <c r="K14" s="33">
        <f t="shared" si="2"/>
        <v>6.1251107219435644E-3</v>
      </c>
      <c r="L14" s="33">
        <f t="shared" si="2"/>
        <v>2.2521049122296865E-2</v>
      </c>
      <c r="M14" s="33">
        <f t="shared" si="2"/>
        <v>4.5818031382640796E-2</v>
      </c>
      <c r="N14" s="33">
        <f t="shared" si="2"/>
        <v>2.6625911018187967E-2</v>
      </c>
      <c r="O14" s="33">
        <f t="shared" si="2"/>
        <v>1.287001287001287E-3</v>
      </c>
      <c r="P14" s="33">
        <f t="shared" si="2"/>
        <v>0.12970232708220078</v>
      </c>
      <c r="Q14" s="33">
        <f t="shared" si="2"/>
        <v>0.16856490188268536</v>
      </c>
      <c r="R14" s="33">
        <f t="shared" si="2"/>
        <v>0.20910085538215473</v>
      </c>
      <c r="S14" s="33">
        <f t="shared" si="2"/>
        <v>0.23727576831235017</v>
      </c>
      <c r="T14" s="33">
        <f t="shared" si="2"/>
        <v>0.24236644306527896</v>
      </c>
      <c r="U14" s="33">
        <f t="shared" si="2"/>
        <v>0.24393053746915558</v>
      </c>
    </row>
    <row r="15" spans="1:21" x14ac:dyDescent="0.35">
      <c r="A15" s="7" t="s">
        <v>37</v>
      </c>
      <c r="B15" s="34">
        <f>AVERAGE(B14:U14)</f>
        <v>0.38856905211335679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7" spans="1:21" x14ac:dyDescent="0.35">
      <c r="A17" s="26" t="s">
        <v>15</v>
      </c>
    </row>
    <row r="18" spans="1:21" x14ac:dyDescent="0.35">
      <c r="A18" s="27" t="s">
        <v>32</v>
      </c>
      <c r="B18" s="28">
        <f>B2</f>
        <v>42009.333333333336</v>
      </c>
      <c r="C18" s="28">
        <f t="shared" ref="C18:U19" si="3">C2</f>
        <v>42012.833333333336</v>
      </c>
      <c r="D18" s="28">
        <f t="shared" si="3"/>
        <v>42012.291666666664</v>
      </c>
      <c r="E18" s="28">
        <f t="shared" si="3"/>
        <v>42012.333333333336</v>
      </c>
      <c r="F18" s="28">
        <f t="shared" si="3"/>
        <v>42012.375</v>
      </c>
      <c r="G18" s="28">
        <f t="shared" si="3"/>
        <v>42012.416666666664</v>
      </c>
      <c r="H18" s="28">
        <f t="shared" si="3"/>
        <v>42012.458333333336</v>
      </c>
      <c r="I18" s="28">
        <f t="shared" si="3"/>
        <v>42013.791666666664</v>
      </c>
      <c r="J18" s="28">
        <f t="shared" si="3"/>
        <v>42013.833333333336</v>
      </c>
      <c r="K18" s="28">
        <f t="shared" si="3"/>
        <v>42058.791666666664</v>
      </c>
      <c r="L18" s="28">
        <f t="shared" si="3"/>
        <v>42058.833333333336</v>
      </c>
      <c r="M18" s="28">
        <f t="shared" si="3"/>
        <v>42058.875</v>
      </c>
      <c r="N18" s="28">
        <f t="shared" si="3"/>
        <v>42058.916666666664</v>
      </c>
      <c r="O18" s="28">
        <f t="shared" si="3"/>
        <v>42058.75</v>
      </c>
      <c r="P18" s="28">
        <f t="shared" si="3"/>
        <v>42059.333333333336</v>
      </c>
      <c r="Q18" s="28">
        <f t="shared" si="3"/>
        <v>42059.375</v>
      </c>
      <c r="R18" s="28">
        <f t="shared" si="3"/>
        <v>42059.416666666664</v>
      </c>
      <c r="S18" s="28">
        <f t="shared" si="3"/>
        <v>42062.791666666664</v>
      </c>
      <c r="T18" s="28">
        <f t="shared" si="3"/>
        <v>42062.833333333336</v>
      </c>
      <c r="U18" s="28">
        <f t="shared" si="3"/>
        <v>42062.333333333336</v>
      </c>
    </row>
    <row r="19" spans="1:21" s="31" customFormat="1" x14ac:dyDescent="0.35">
      <c r="A19" s="35" t="s">
        <v>33</v>
      </c>
      <c r="B19" s="30">
        <f>B3</f>
        <v>52269.436393956501</v>
      </c>
      <c r="C19" s="30">
        <f t="shared" si="3"/>
        <v>51589.832667957999</v>
      </c>
      <c r="D19" s="30">
        <f t="shared" si="3"/>
        <v>55802.694495957097</v>
      </c>
      <c r="E19" s="30">
        <f t="shared" si="3"/>
        <v>56847.502430954701</v>
      </c>
      <c r="F19" s="30">
        <f t="shared" si="3"/>
        <v>54925.945551955097</v>
      </c>
      <c r="G19" s="30">
        <f t="shared" si="3"/>
        <v>53392.805035950703</v>
      </c>
      <c r="H19" s="30">
        <f t="shared" si="3"/>
        <v>51834.608533953702</v>
      </c>
      <c r="I19" s="30">
        <f t="shared" si="3"/>
        <v>52457.9085119585</v>
      </c>
      <c r="J19" s="30">
        <f t="shared" si="3"/>
        <v>51757.2855919578</v>
      </c>
      <c r="K19" s="30">
        <f t="shared" si="3"/>
        <v>54549.725563964603</v>
      </c>
      <c r="L19" s="30">
        <f t="shared" si="3"/>
        <v>54520.677083966402</v>
      </c>
      <c r="M19" s="30">
        <f t="shared" si="3"/>
        <v>53522.8362969683</v>
      </c>
      <c r="N19" s="30">
        <f t="shared" si="3"/>
        <v>51662.043059970099</v>
      </c>
      <c r="O19" s="30">
        <f t="shared" si="3"/>
        <v>52885.554964968098</v>
      </c>
      <c r="P19" s="30">
        <f t="shared" si="3"/>
        <v>51867.8323569684</v>
      </c>
      <c r="Q19" s="30">
        <f t="shared" si="3"/>
        <v>51719.041249973103</v>
      </c>
      <c r="R19" s="30">
        <f t="shared" si="3"/>
        <v>51615.1427869705</v>
      </c>
      <c r="S19" s="30">
        <f t="shared" si="3"/>
        <v>52141.465325966499</v>
      </c>
      <c r="T19" s="30">
        <f t="shared" si="3"/>
        <v>52188.2720439638</v>
      </c>
      <c r="U19" s="30">
        <f t="shared" si="3"/>
        <v>51585.171892949002</v>
      </c>
    </row>
    <row r="20" spans="1:21" x14ac:dyDescent="0.35">
      <c r="A20" s="32" t="s">
        <v>34</v>
      </c>
      <c r="B20" s="30">
        <v>1739.2880811986759</v>
      </c>
      <c r="C20" s="30">
        <v>2601.3936751234569</v>
      </c>
      <c r="D20" s="30">
        <v>453.9996784580988</v>
      </c>
      <c r="E20" s="30">
        <v>969.49229567726468</v>
      </c>
      <c r="F20" s="30">
        <v>1100.5331035757038</v>
      </c>
      <c r="G20" s="30">
        <v>1280.5607744280583</v>
      </c>
      <c r="H20" s="30">
        <v>1837.0071867098409</v>
      </c>
      <c r="I20" s="30">
        <v>962.91928010342497</v>
      </c>
      <c r="J20" s="30">
        <v>685.92700843744672</v>
      </c>
      <c r="K20" s="30">
        <v>88.4923562152767</v>
      </c>
      <c r="L20" s="30">
        <v>89.102931688353465</v>
      </c>
      <c r="M20" s="30">
        <v>53.437807785253966</v>
      </c>
      <c r="N20" s="30">
        <v>55.574045073613576</v>
      </c>
      <c r="O20" s="30">
        <v>134.79349291101917</v>
      </c>
      <c r="P20" s="30">
        <v>23.178135222353873</v>
      </c>
      <c r="Q20" s="30">
        <v>20.271873071814586</v>
      </c>
      <c r="R20" s="30">
        <v>16.401088578527169</v>
      </c>
      <c r="S20" s="30">
        <v>464.14917117978331</v>
      </c>
      <c r="T20" s="30">
        <v>382.94816452904365</v>
      </c>
      <c r="U20" s="30">
        <v>1077.2758438930041</v>
      </c>
    </row>
    <row r="21" spans="1:21" x14ac:dyDescent="0.35">
      <c r="A21" s="32" t="s">
        <v>35</v>
      </c>
      <c r="B21" s="30">
        <v>6247</v>
      </c>
      <c r="C21" s="30">
        <v>6247</v>
      </c>
      <c r="D21" s="30">
        <v>6247</v>
      </c>
      <c r="E21" s="30">
        <v>6247</v>
      </c>
      <c r="F21" s="30">
        <v>6247</v>
      </c>
      <c r="G21" s="30">
        <v>6247</v>
      </c>
      <c r="H21" s="30">
        <v>6247</v>
      </c>
      <c r="I21" s="30">
        <v>6247</v>
      </c>
      <c r="J21" s="30">
        <v>6247</v>
      </c>
      <c r="K21" s="30">
        <v>6241</v>
      </c>
      <c r="L21" s="30">
        <v>6241</v>
      </c>
      <c r="M21" s="30">
        <v>6241</v>
      </c>
      <c r="N21" s="30">
        <v>6241</v>
      </c>
      <c r="O21" s="30">
        <v>6241</v>
      </c>
      <c r="P21" s="30">
        <v>6241</v>
      </c>
      <c r="Q21" s="30">
        <v>6241</v>
      </c>
      <c r="R21" s="30">
        <v>6241</v>
      </c>
      <c r="S21" s="30">
        <v>6241</v>
      </c>
      <c r="T21" s="30">
        <v>6241</v>
      </c>
      <c r="U21" s="30">
        <v>6241</v>
      </c>
    </row>
    <row r="22" spans="1:21" x14ac:dyDescent="0.35">
      <c r="A22" s="7" t="s">
        <v>36</v>
      </c>
      <c r="B22" s="33">
        <f>B20/B21</f>
        <v>0.27841973446433099</v>
      </c>
      <c r="C22" s="33">
        <f t="shared" ref="C22:U22" si="4">C20/C21</f>
        <v>0.41642287099783204</v>
      </c>
      <c r="D22" s="33">
        <f t="shared" si="4"/>
        <v>7.2674832472882797E-2</v>
      </c>
      <c r="E22" s="33">
        <f t="shared" si="4"/>
        <v>0.15519326007319748</v>
      </c>
      <c r="F22" s="33">
        <f t="shared" si="4"/>
        <v>0.17616985810400251</v>
      </c>
      <c r="G22" s="33">
        <f t="shared" si="4"/>
        <v>0.20498811820522783</v>
      </c>
      <c r="H22" s="33">
        <f t="shared" si="4"/>
        <v>0.29406229977746773</v>
      </c>
      <c r="I22" s="33">
        <f t="shared" si="4"/>
        <v>0.15414107253136305</v>
      </c>
      <c r="J22" s="33">
        <f t="shared" si="4"/>
        <v>0.10980102584239583</v>
      </c>
      <c r="K22" s="33">
        <f t="shared" si="4"/>
        <v>1.4179195035295097E-2</v>
      </c>
      <c r="L22" s="33">
        <f t="shared" si="4"/>
        <v>1.4277027990442791E-2</v>
      </c>
      <c r="M22" s="33">
        <f t="shared" si="4"/>
        <v>8.5623790715036001E-3</v>
      </c>
      <c r="N22" s="33">
        <f t="shared" si="4"/>
        <v>8.9046699364867133E-3</v>
      </c>
      <c r="O22" s="33">
        <f t="shared" si="4"/>
        <v>2.1598060072267132E-2</v>
      </c>
      <c r="P22" s="33">
        <f t="shared" si="4"/>
        <v>3.7138495789703369E-3</v>
      </c>
      <c r="Q22" s="33">
        <f t="shared" si="4"/>
        <v>3.248177066466045E-3</v>
      </c>
      <c r="R22" s="33">
        <f t="shared" si="4"/>
        <v>2.6279584327074459E-3</v>
      </c>
      <c r="S22" s="33">
        <f t="shared" si="4"/>
        <v>7.4370961573431066E-2</v>
      </c>
      <c r="T22" s="33">
        <f t="shared" si="4"/>
        <v>6.136006481798488E-2</v>
      </c>
      <c r="U22" s="33">
        <f t="shared" si="4"/>
        <v>0.17261269730700274</v>
      </c>
    </row>
    <row r="23" spans="1:21" x14ac:dyDescent="0.35">
      <c r="A23" s="7" t="s">
        <v>37</v>
      </c>
      <c r="B23" s="34">
        <f>AVERAGE(B22:U22)</f>
        <v>0.11236640566756291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E2946-566C-4B65-9492-51D1E373A127}">
  <dimension ref="A1:U31"/>
  <sheetViews>
    <sheetView workbookViewId="0"/>
  </sheetViews>
  <sheetFormatPr defaultColWidth="21.81640625" defaultRowHeight="14.5" x14ac:dyDescent="0.35"/>
  <cols>
    <col min="1" max="1" width="22" bestFit="1" customWidth="1"/>
    <col min="2" max="21" width="17" bestFit="1" customWidth="1"/>
  </cols>
  <sheetData>
    <row r="1" spans="1:21" x14ac:dyDescent="0.35">
      <c r="A1" s="26" t="s">
        <v>13</v>
      </c>
    </row>
    <row r="2" spans="1:21" x14ac:dyDescent="0.35">
      <c r="A2" s="27" t="s">
        <v>32</v>
      </c>
      <c r="B2" s="28">
        <v>45306.375</v>
      </c>
      <c r="C2" s="28">
        <v>45306.416666666664</v>
      </c>
      <c r="D2" s="28">
        <v>45306.458333333336</v>
      </c>
      <c r="E2" s="28">
        <v>45306.5</v>
      </c>
      <c r="F2" s="28">
        <v>45306.541666666664</v>
      </c>
      <c r="G2" s="28">
        <v>45306.75</v>
      </c>
      <c r="H2" s="28">
        <v>45306.791666666664</v>
      </c>
      <c r="I2" s="28">
        <v>45306.833333333336</v>
      </c>
      <c r="J2" s="28">
        <v>45306.875</v>
      </c>
      <c r="K2" s="28">
        <v>45306.916666666664</v>
      </c>
      <c r="L2" s="28">
        <v>45306.958333333336</v>
      </c>
      <c r="M2" s="28">
        <v>45307.25</v>
      </c>
      <c r="N2" s="28">
        <v>45307.291666666664</v>
      </c>
      <c r="O2" s="28">
        <v>45307.333333333336</v>
      </c>
      <c r="P2" s="28">
        <v>45307.375</v>
      </c>
      <c r="Q2" s="28">
        <v>45307.416666666664</v>
      </c>
      <c r="R2" s="28">
        <v>45307.458333333336</v>
      </c>
      <c r="S2" s="28">
        <v>45308.291666666664</v>
      </c>
      <c r="T2" s="28">
        <v>45308.333333333336</v>
      </c>
      <c r="U2" s="28">
        <v>45308.375</v>
      </c>
    </row>
    <row r="3" spans="1:21" s="31" customFormat="1" x14ac:dyDescent="0.35">
      <c r="A3" s="29" t="s">
        <v>33</v>
      </c>
      <c r="B3" s="30">
        <v>74473.585456861794</v>
      </c>
      <c r="C3" s="30">
        <v>75654.6740198888</v>
      </c>
      <c r="D3" s="30">
        <v>76038.636352892601</v>
      </c>
      <c r="E3" s="30">
        <v>75570.863161897694</v>
      </c>
      <c r="F3" s="30">
        <v>74077.232075900305</v>
      </c>
      <c r="G3" s="30">
        <v>73751.370948894604</v>
      </c>
      <c r="H3" s="30">
        <v>76122.695363927996</v>
      </c>
      <c r="I3" s="30">
        <v>76438.900435912496</v>
      </c>
      <c r="J3" s="30">
        <v>76433.501185912901</v>
      </c>
      <c r="K3" s="30">
        <v>75705.868036923697</v>
      </c>
      <c r="L3" s="30">
        <v>74228.131150924499</v>
      </c>
      <c r="M3" s="30">
        <v>75171.317235914597</v>
      </c>
      <c r="N3" s="30">
        <v>77407.109252891998</v>
      </c>
      <c r="O3" s="30">
        <v>78349.206167874494</v>
      </c>
      <c r="P3" s="30">
        <v>78089.367948874002</v>
      </c>
      <c r="Q3" s="30">
        <v>76736.710890894698</v>
      </c>
      <c r="R3" s="30">
        <v>74694.978866888807</v>
      </c>
      <c r="S3" s="30">
        <v>76275.008105918794</v>
      </c>
      <c r="T3" s="30">
        <v>77557.388112901303</v>
      </c>
      <c r="U3" s="30">
        <v>75589.705995885102</v>
      </c>
    </row>
    <row r="4" spans="1:21" x14ac:dyDescent="0.35">
      <c r="A4" s="32" t="s">
        <v>34</v>
      </c>
      <c r="B4" s="30">
        <v>3154.5567297418911</v>
      </c>
      <c r="C4" s="30">
        <v>3042.8375060320554</v>
      </c>
      <c r="D4" s="30">
        <v>2759.7397608950391</v>
      </c>
      <c r="E4" s="30">
        <v>2337.928742405838</v>
      </c>
      <c r="F4" s="30">
        <v>1648.3728706049917</v>
      </c>
      <c r="G4" s="30">
        <v>1694.7876546674306</v>
      </c>
      <c r="H4" s="30">
        <v>1811.1536361445312</v>
      </c>
      <c r="I4" s="30">
        <v>1793.2798150926164</v>
      </c>
      <c r="J4" s="30">
        <v>2005.1324079550636</v>
      </c>
      <c r="K4" s="30">
        <v>2745.2581479899086</v>
      </c>
      <c r="L4" s="30">
        <v>3293.6065603192665</v>
      </c>
      <c r="M4" s="30">
        <v>3610.1748771851599</v>
      </c>
      <c r="N4" s="30">
        <v>3583.6161385366663</v>
      </c>
      <c r="O4" s="30">
        <v>3470.2203811475961</v>
      </c>
      <c r="P4" s="30">
        <v>3510.3377220736606</v>
      </c>
      <c r="Q4" s="30">
        <v>3570.3614152092391</v>
      </c>
      <c r="R4" s="30">
        <v>3349.1960606193547</v>
      </c>
      <c r="S4" s="30">
        <v>770.56346374767008</v>
      </c>
      <c r="T4" s="30">
        <v>692.75495899875932</v>
      </c>
      <c r="U4" s="30">
        <v>554.23034099306824</v>
      </c>
    </row>
    <row r="5" spans="1:21" x14ac:dyDescent="0.35">
      <c r="A5" s="32" t="s">
        <v>35</v>
      </c>
      <c r="B5" s="30">
        <v>5131</v>
      </c>
      <c r="C5" s="30">
        <v>5131</v>
      </c>
      <c r="D5" s="30">
        <v>5131</v>
      </c>
      <c r="E5" s="30">
        <v>5131</v>
      </c>
      <c r="F5" s="30">
        <v>5131</v>
      </c>
      <c r="G5" s="30">
        <v>5131</v>
      </c>
      <c r="H5" s="30">
        <v>5131</v>
      </c>
      <c r="I5" s="30">
        <v>5131</v>
      </c>
      <c r="J5" s="30">
        <v>5131</v>
      </c>
      <c r="K5" s="30">
        <v>5131</v>
      </c>
      <c r="L5" s="30">
        <v>5131</v>
      </c>
      <c r="M5" s="30">
        <v>5131</v>
      </c>
      <c r="N5" s="30">
        <v>5131</v>
      </c>
      <c r="O5" s="30">
        <v>5131</v>
      </c>
      <c r="P5" s="30">
        <v>5131</v>
      </c>
      <c r="Q5" s="30">
        <v>5131</v>
      </c>
      <c r="R5" s="30">
        <v>5131</v>
      </c>
      <c r="S5" s="30">
        <v>5131</v>
      </c>
      <c r="T5" s="30">
        <v>5131</v>
      </c>
      <c r="U5" s="30">
        <v>5131</v>
      </c>
    </row>
    <row r="6" spans="1:21" x14ac:dyDescent="0.35">
      <c r="A6" s="7" t="s">
        <v>36</v>
      </c>
      <c r="B6" s="33">
        <f>B4/B5</f>
        <v>0.61480349439522342</v>
      </c>
      <c r="C6" s="33">
        <f t="shared" ref="C6:U6" si="0">C4/C5</f>
        <v>0.5930301122650663</v>
      </c>
      <c r="D6" s="33">
        <f t="shared" si="0"/>
        <v>0.53785612178815811</v>
      </c>
      <c r="E6" s="33">
        <f t="shared" si="0"/>
        <v>0.45564777673082013</v>
      </c>
      <c r="F6" s="33">
        <f t="shared" si="0"/>
        <v>0.32125762436269573</v>
      </c>
      <c r="G6" s="33">
        <f t="shared" si="0"/>
        <v>0.33030357721056919</v>
      </c>
      <c r="H6" s="33">
        <f t="shared" si="0"/>
        <v>0.35298258354015422</v>
      </c>
      <c r="I6" s="33">
        <f t="shared" si="0"/>
        <v>0.34949908694067755</v>
      </c>
      <c r="J6" s="33">
        <f t="shared" si="0"/>
        <v>0.39078784017834023</v>
      </c>
      <c r="K6" s="33">
        <f t="shared" si="0"/>
        <v>0.53503374546675275</v>
      </c>
      <c r="L6" s="33">
        <f t="shared" si="0"/>
        <v>0.64190344188642889</v>
      </c>
      <c r="M6" s="33">
        <f t="shared" si="0"/>
        <v>0.70360063870301304</v>
      </c>
      <c r="N6" s="33">
        <f t="shared" si="0"/>
        <v>0.69842450565906578</v>
      </c>
      <c r="O6" s="33">
        <f t="shared" si="0"/>
        <v>0.67632437753802299</v>
      </c>
      <c r="P6" s="33">
        <f t="shared" si="0"/>
        <v>0.68414299787052435</v>
      </c>
      <c r="Q6" s="33">
        <f t="shared" si="0"/>
        <v>0.69584124248864532</v>
      </c>
      <c r="R6" s="33">
        <f t="shared" si="0"/>
        <v>0.65273748988878477</v>
      </c>
      <c r="S6" s="33">
        <f t="shared" si="0"/>
        <v>0.15017802840531477</v>
      </c>
      <c r="T6" s="33">
        <f t="shared" si="0"/>
        <v>0.13501363457391527</v>
      </c>
      <c r="U6" s="33">
        <f t="shared" si="0"/>
        <v>0.10801604774762585</v>
      </c>
    </row>
    <row r="7" spans="1:21" x14ac:dyDescent="0.35">
      <c r="A7" s="7" t="s">
        <v>37</v>
      </c>
      <c r="B7" s="33">
        <f>AVERAGE(B6:U6)</f>
        <v>0.48136921838198993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9" spans="1:21" x14ac:dyDescent="0.35">
      <c r="A9" s="26" t="s">
        <v>14</v>
      </c>
    </row>
    <row r="10" spans="1:21" x14ac:dyDescent="0.35">
      <c r="A10" s="27" t="s">
        <v>32</v>
      </c>
      <c r="B10" s="28">
        <f>B2</f>
        <v>45306.375</v>
      </c>
      <c r="C10" s="28">
        <f t="shared" ref="C10:U10" si="1">C2</f>
        <v>45306.416666666664</v>
      </c>
      <c r="D10" s="28">
        <f t="shared" si="1"/>
        <v>45306.458333333336</v>
      </c>
      <c r="E10" s="28">
        <f t="shared" si="1"/>
        <v>45306.5</v>
      </c>
      <c r="F10" s="28">
        <f t="shared" si="1"/>
        <v>45306.541666666664</v>
      </c>
      <c r="G10" s="28">
        <f t="shared" si="1"/>
        <v>45306.75</v>
      </c>
      <c r="H10" s="28">
        <f t="shared" si="1"/>
        <v>45306.791666666664</v>
      </c>
      <c r="I10" s="28">
        <f t="shared" si="1"/>
        <v>45306.833333333336</v>
      </c>
      <c r="J10" s="28">
        <f t="shared" si="1"/>
        <v>45306.875</v>
      </c>
      <c r="K10" s="28">
        <f t="shared" si="1"/>
        <v>45306.916666666664</v>
      </c>
      <c r="L10" s="28">
        <f t="shared" si="1"/>
        <v>45306.958333333336</v>
      </c>
      <c r="M10" s="28">
        <f t="shared" si="1"/>
        <v>45307.25</v>
      </c>
      <c r="N10" s="28">
        <f t="shared" si="1"/>
        <v>45307.291666666664</v>
      </c>
      <c r="O10" s="28">
        <f t="shared" si="1"/>
        <v>45307.333333333336</v>
      </c>
      <c r="P10" s="28">
        <f t="shared" si="1"/>
        <v>45307.375</v>
      </c>
      <c r="Q10" s="28">
        <f t="shared" si="1"/>
        <v>45307.416666666664</v>
      </c>
      <c r="R10" s="28">
        <f t="shared" si="1"/>
        <v>45307.458333333336</v>
      </c>
      <c r="S10" s="28">
        <f t="shared" si="1"/>
        <v>45308.291666666664</v>
      </c>
      <c r="T10" s="28">
        <f t="shared" si="1"/>
        <v>45308.333333333336</v>
      </c>
      <c r="U10" s="28">
        <f t="shared" si="1"/>
        <v>45308.375</v>
      </c>
    </row>
    <row r="11" spans="1:21" s="31" customFormat="1" x14ac:dyDescent="0.35">
      <c r="A11" s="35" t="s">
        <v>33</v>
      </c>
      <c r="B11" s="30">
        <v>74473.585456861794</v>
      </c>
      <c r="C11" s="30">
        <v>75654.6740198888</v>
      </c>
      <c r="D11" s="30">
        <v>76038.636352892601</v>
      </c>
      <c r="E11" s="30">
        <v>75570.863161897694</v>
      </c>
      <c r="F11" s="30">
        <v>74077.232075900305</v>
      </c>
      <c r="G11" s="30">
        <v>73751.370948894604</v>
      </c>
      <c r="H11" s="30">
        <v>76122.695363927996</v>
      </c>
      <c r="I11" s="30">
        <v>76438.900435912496</v>
      </c>
      <c r="J11" s="30">
        <v>76433.501185912901</v>
      </c>
      <c r="K11" s="30">
        <v>75705.868036923697</v>
      </c>
      <c r="L11" s="30">
        <v>74228.131150924499</v>
      </c>
      <c r="M11" s="30">
        <v>75171.317235914597</v>
      </c>
      <c r="N11" s="30">
        <v>77407.109252891998</v>
      </c>
      <c r="O11" s="30">
        <v>78349.206167874494</v>
      </c>
      <c r="P11" s="30">
        <v>78089.367948874002</v>
      </c>
      <c r="Q11" s="30">
        <v>76736.710890894698</v>
      </c>
      <c r="R11" s="30">
        <v>74694.978866888807</v>
      </c>
      <c r="S11" s="30">
        <v>76275.008105918794</v>
      </c>
      <c r="T11" s="30">
        <v>77557.388112901303</v>
      </c>
      <c r="U11" s="30">
        <v>75589.705995885102</v>
      </c>
    </row>
    <row r="12" spans="1:21" x14ac:dyDescent="0.35">
      <c r="A12" s="32" t="s">
        <v>34</v>
      </c>
      <c r="B12" s="30">
        <v>607.14780085835173</v>
      </c>
      <c r="C12" s="30">
        <v>493.25696415307408</v>
      </c>
      <c r="D12" s="30">
        <v>316.65467619216872</v>
      </c>
      <c r="E12" s="30">
        <v>171.4883596568431</v>
      </c>
      <c r="F12" s="30">
        <v>151.53633561570942</v>
      </c>
      <c r="G12" s="30">
        <v>3464.9744955084052</v>
      </c>
      <c r="H12" s="30">
        <v>3611.8871721649184</v>
      </c>
      <c r="I12" s="30">
        <v>3577.1148834970263</v>
      </c>
      <c r="J12" s="30">
        <v>3324.2668038431816</v>
      </c>
      <c r="K12" s="30">
        <v>2815.1389381408694</v>
      </c>
      <c r="L12" s="30">
        <v>2266.8698628605734</v>
      </c>
      <c r="M12" s="30">
        <v>686.17047922331756</v>
      </c>
      <c r="N12" s="30">
        <v>611.22640757420209</v>
      </c>
      <c r="O12" s="30">
        <v>769.78638447139838</v>
      </c>
      <c r="P12" s="30">
        <v>620.65372600759076</v>
      </c>
      <c r="Q12" s="30">
        <v>344.87940830633602</v>
      </c>
      <c r="R12" s="30">
        <v>186.29595388147672</v>
      </c>
      <c r="S12" s="30">
        <v>3437.8822825813295</v>
      </c>
      <c r="T12" s="30">
        <v>3459.8498737049104</v>
      </c>
      <c r="U12" s="30">
        <v>3491.3580545340633</v>
      </c>
    </row>
    <row r="13" spans="1:21" x14ac:dyDescent="0.35">
      <c r="A13" s="32" t="s">
        <v>35</v>
      </c>
      <c r="B13" s="30">
        <v>4406</v>
      </c>
      <c r="C13" s="30">
        <v>4406</v>
      </c>
      <c r="D13" s="30">
        <v>4406</v>
      </c>
      <c r="E13" s="30">
        <v>4406</v>
      </c>
      <c r="F13" s="30">
        <v>4406</v>
      </c>
      <c r="G13" s="30">
        <v>4406</v>
      </c>
      <c r="H13" s="30">
        <v>4406</v>
      </c>
      <c r="I13" s="30">
        <v>4406</v>
      </c>
      <c r="J13" s="30">
        <v>4406</v>
      </c>
      <c r="K13" s="30">
        <v>4406</v>
      </c>
      <c r="L13" s="30">
        <v>4406</v>
      </c>
      <c r="M13" s="30">
        <v>4406</v>
      </c>
      <c r="N13" s="30">
        <v>4406</v>
      </c>
      <c r="O13" s="30">
        <v>4406</v>
      </c>
      <c r="P13" s="30">
        <v>4406</v>
      </c>
      <c r="Q13" s="30">
        <v>4406</v>
      </c>
      <c r="R13" s="30">
        <v>4406</v>
      </c>
      <c r="S13" s="30">
        <v>4406</v>
      </c>
      <c r="T13" s="30">
        <v>4406</v>
      </c>
      <c r="U13" s="30">
        <v>4406</v>
      </c>
    </row>
    <row r="14" spans="1:21" x14ac:dyDescent="0.35">
      <c r="A14" s="7" t="s">
        <v>36</v>
      </c>
      <c r="B14" s="33">
        <f>B12/B13</f>
        <v>0.13780022715804624</v>
      </c>
      <c r="C14" s="33">
        <f t="shared" ref="C14:U14" si="2">C12/C13</f>
        <v>0.11195119476919521</v>
      </c>
      <c r="D14" s="33">
        <f t="shared" si="2"/>
        <v>7.1868968722689219E-2</v>
      </c>
      <c r="E14" s="33">
        <f t="shared" si="2"/>
        <v>3.8921552350622585E-2</v>
      </c>
      <c r="F14" s="33">
        <f t="shared" si="2"/>
        <v>3.4393176490174628E-2</v>
      </c>
      <c r="G14" s="33">
        <f t="shared" si="2"/>
        <v>0.78642181014716417</v>
      </c>
      <c r="H14" s="33">
        <f t="shared" si="2"/>
        <v>0.8197655860564953</v>
      </c>
      <c r="I14" s="33">
        <f t="shared" si="2"/>
        <v>0.81187355503790881</v>
      </c>
      <c r="J14" s="33">
        <f t="shared" si="2"/>
        <v>0.75448633768569717</v>
      </c>
      <c r="K14" s="33">
        <f t="shared" si="2"/>
        <v>0.6389330318068247</v>
      </c>
      <c r="L14" s="33">
        <f t="shared" si="2"/>
        <v>0.51449611049944921</v>
      </c>
      <c r="M14" s="33">
        <f t="shared" si="2"/>
        <v>0.15573546963761178</v>
      </c>
      <c r="N14" s="33">
        <f t="shared" si="2"/>
        <v>0.13872592092015482</v>
      </c>
      <c r="O14" s="33">
        <f t="shared" si="2"/>
        <v>0.17471320573567825</v>
      </c>
      <c r="P14" s="33">
        <f t="shared" si="2"/>
        <v>0.14086557558047907</v>
      </c>
      <c r="Q14" s="33">
        <f t="shared" si="2"/>
        <v>7.8274945144424873E-2</v>
      </c>
      <c r="R14" s="33">
        <f t="shared" si="2"/>
        <v>4.2282331793344695E-2</v>
      </c>
      <c r="S14" s="33">
        <f t="shared" si="2"/>
        <v>0.78027287394038347</v>
      </c>
      <c r="T14" s="33">
        <f t="shared" si="2"/>
        <v>0.78525870942008857</v>
      </c>
      <c r="U14" s="33">
        <f t="shared" si="2"/>
        <v>0.79240990797414057</v>
      </c>
    </row>
    <row r="15" spans="1:21" x14ac:dyDescent="0.35">
      <c r="A15" s="7" t="s">
        <v>37</v>
      </c>
      <c r="B15" s="33">
        <f>AVERAGE(B14:U14)</f>
        <v>0.39047252454352865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x14ac:dyDescent="0.35">
      <c r="B16" s="33"/>
    </row>
    <row r="17" spans="1:21" x14ac:dyDescent="0.35">
      <c r="A17" s="26" t="s">
        <v>15</v>
      </c>
    </row>
    <row r="18" spans="1:21" x14ac:dyDescent="0.35">
      <c r="A18" s="27" t="s">
        <v>32</v>
      </c>
      <c r="B18" s="28">
        <f>B2</f>
        <v>45306.375</v>
      </c>
      <c r="C18" s="28">
        <f t="shared" ref="C18:U18" si="3">C2</f>
        <v>45306.416666666664</v>
      </c>
      <c r="D18" s="28">
        <f t="shared" si="3"/>
        <v>45306.458333333336</v>
      </c>
      <c r="E18" s="28">
        <f t="shared" si="3"/>
        <v>45306.5</v>
      </c>
      <c r="F18" s="28">
        <f t="shared" si="3"/>
        <v>45306.541666666664</v>
      </c>
      <c r="G18" s="28">
        <f t="shared" si="3"/>
        <v>45306.75</v>
      </c>
      <c r="H18" s="28">
        <f t="shared" si="3"/>
        <v>45306.791666666664</v>
      </c>
      <c r="I18" s="28">
        <f t="shared" si="3"/>
        <v>45306.833333333336</v>
      </c>
      <c r="J18" s="28">
        <f t="shared" si="3"/>
        <v>45306.875</v>
      </c>
      <c r="K18" s="28">
        <f t="shared" si="3"/>
        <v>45306.916666666664</v>
      </c>
      <c r="L18" s="28">
        <f t="shared" si="3"/>
        <v>45306.958333333336</v>
      </c>
      <c r="M18" s="28">
        <f t="shared" si="3"/>
        <v>45307.25</v>
      </c>
      <c r="N18" s="28">
        <f t="shared" si="3"/>
        <v>45307.291666666664</v>
      </c>
      <c r="O18" s="28">
        <f t="shared" si="3"/>
        <v>45307.333333333336</v>
      </c>
      <c r="P18" s="28">
        <f t="shared" si="3"/>
        <v>45307.375</v>
      </c>
      <c r="Q18" s="28">
        <f t="shared" si="3"/>
        <v>45307.416666666664</v>
      </c>
      <c r="R18" s="28">
        <f t="shared" si="3"/>
        <v>45307.458333333336</v>
      </c>
      <c r="S18" s="28">
        <f t="shared" si="3"/>
        <v>45308.291666666664</v>
      </c>
      <c r="T18" s="28">
        <f t="shared" si="3"/>
        <v>45308.333333333336</v>
      </c>
      <c r="U18" s="28">
        <f t="shared" si="3"/>
        <v>45308.375</v>
      </c>
    </row>
    <row r="19" spans="1:21" s="31" customFormat="1" x14ac:dyDescent="0.35">
      <c r="A19" s="35" t="s">
        <v>33</v>
      </c>
      <c r="B19" s="30">
        <v>74473.585456861794</v>
      </c>
      <c r="C19" s="30">
        <v>75654.6740198888</v>
      </c>
      <c r="D19" s="30">
        <v>76038.636352892601</v>
      </c>
      <c r="E19" s="30">
        <v>75570.863161897694</v>
      </c>
      <c r="F19" s="30">
        <v>74077.232075900305</v>
      </c>
      <c r="G19" s="30">
        <v>73751.370948894604</v>
      </c>
      <c r="H19" s="30">
        <v>76122.695363927996</v>
      </c>
      <c r="I19" s="30">
        <v>76438.900435912496</v>
      </c>
      <c r="J19" s="30">
        <v>76433.501185912901</v>
      </c>
      <c r="K19" s="30">
        <v>75705.868036923697</v>
      </c>
      <c r="L19" s="30">
        <v>74228.131150924499</v>
      </c>
      <c r="M19" s="30">
        <v>75171.317235914597</v>
      </c>
      <c r="N19" s="30">
        <v>77407.109252891998</v>
      </c>
      <c r="O19" s="30">
        <v>78349.206167874494</v>
      </c>
      <c r="P19" s="30">
        <v>78089.367948874002</v>
      </c>
      <c r="Q19" s="30">
        <v>76736.710890894698</v>
      </c>
      <c r="R19" s="30">
        <v>74694.978866888807</v>
      </c>
      <c r="S19" s="30">
        <v>76275.008105918794</v>
      </c>
      <c r="T19" s="30">
        <v>77557.388112901303</v>
      </c>
      <c r="U19" s="30">
        <v>75589.705995885102</v>
      </c>
    </row>
    <row r="20" spans="1:21" x14ac:dyDescent="0.35">
      <c r="A20" s="32" t="s">
        <v>34</v>
      </c>
      <c r="B20" s="30">
        <v>1443.8139544069659</v>
      </c>
      <c r="C20" s="30">
        <v>1222.5236995506166</v>
      </c>
      <c r="D20" s="30">
        <v>1033.9016788957292</v>
      </c>
      <c r="E20" s="30">
        <v>1057.9318291219702</v>
      </c>
      <c r="F20" s="30">
        <v>1427.0744204399389</v>
      </c>
      <c r="G20" s="30">
        <v>11209.136658970299</v>
      </c>
      <c r="H20" s="30">
        <v>12365.132977060868</v>
      </c>
      <c r="I20" s="30">
        <v>13132.270346947787</v>
      </c>
      <c r="J20" s="30">
        <v>13791.523908312138</v>
      </c>
      <c r="K20" s="30">
        <v>14224.348177295131</v>
      </c>
      <c r="L20" s="30">
        <v>14321.919244877625</v>
      </c>
      <c r="M20" s="30">
        <v>5233.5693796533233</v>
      </c>
      <c r="N20" s="30">
        <v>4508.9827308522727</v>
      </c>
      <c r="O20" s="30">
        <v>4012.0257963254871</v>
      </c>
      <c r="P20" s="30">
        <v>3483.862907935948</v>
      </c>
      <c r="Q20" s="30">
        <v>3800.472479271205</v>
      </c>
      <c r="R20" s="30">
        <v>2978.7380673857378</v>
      </c>
      <c r="S20" s="30">
        <v>12051.826844503677</v>
      </c>
      <c r="T20" s="30">
        <v>12269.068518270882</v>
      </c>
      <c r="U20" s="30">
        <v>12007.9556635844</v>
      </c>
    </row>
    <row r="21" spans="1:21" x14ac:dyDescent="0.35">
      <c r="A21" s="32" t="s">
        <v>35</v>
      </c>
      <c r="B21" s="30">
        <v>21024</v>
      </c>
      <c r="C21" s="30">
        <v>21024</v>
      </c>
      <c r="D21" s="30">
        <v>21024</v>
      </c>
      <c r="E21" s="30">
        <v>21024</v>
      </c>
      <c r="F21" s="30">
        <v>21024</v>
      </c>
      <c r="G21" s="30">
        <v>21024</v>
      </c>
      <c r="H21" s="30">
        <v>21024</v>
      </c>
      <c r="I21" s="30">
        <v>21024</v>
      </c>
      <c r="J21" s="30">
        <v>21024</v>
      </c>
      <c r="K21" s="30">
        <v>21024</v>
      </c>
      <c r="L21" s="30">
        <v>21024</v>
      </c>
      <c r="M21" s="30">
        <v>21024</v>
      </c>
      <c r="N21" s="30">
        <v>21024</v>
      </c>
      <c r="O21" s="30">
        <v>21024</v>
      </c>
      <c r="P21" s="30">
        <v>21024</v>
      </c>
      <c r="Q21" s="30">
        <v>21024</v>
      </c>
      <c r="R21" s="30">
        <v>21024</v>
      </c>
      <c r="S21" s="30">
        <v>21024</v>
      </c>
      <c r="T21" s="30">
        <v>21024</v>
      </c>
      <c r="U21" s="30">
        <v>21024</v>
      </c>
    </row>
    <row r="22" spans="1:21" x14ac:dyDescent="0.35">
      <c r="A22" s="7" t="s">
        <v>36</v>
      </c>
      <c r="B22" s="33">
        <f>B20/B21</f>
        <v>6.867456023625218E-2</v>
      </c>
      <c r="C22" s="33">
        <f t="shared" ref="C22:U22" si="4">C20/C21</f>
        <v>5.814895831195855E-2</v>
      </c>
      <c r="D22" s="33">
        <f t="shared" si="4"/>
        <v>4.9177210754172813E-2</v>
      </c>
      <c r="E22" s="33">
        <f t="shared" si="4"/>
        <v>5.0320197351691881E-2</v>
      </c>
      <c r="F22" s="33">
        <f t="shared" si="4"/>
        <v>6.7878349526252796E-2</v>
      </c>
      <c r="G22" s="33">
        <f t="shared" si="4"/>
        <v>0.53315908766030728</v>
      </c>
      <c r="H22" s="33">
        <f t="shared" si="4"/>
        <v>0.58814369183128179</v>
      </c>
      <c r="I22" s="33">
        <f t="shared" si="4"/>
        <v>0.62463234146441149</v>
      </c>
      <c r="J22" s="33">
        <f t="shared" si="4"/>
        <v>0.65598953140754079</v>
      </c>
      <c r="K22" s="33">
        <f t="shared" si="4"/>
        <v>0.67657668271000437</v>
      </c>
      <c r="L22" s="33">
        <f t="shared" si="4"/>
        <v>0.68121762009501641</v>
      </c>
      <c r="M22" s="33">
        <f t="shared" si="4"/>
        <v>0.24893309454211013</v>
      </c>
      <c r="N22" s="33">
        <f t="shared" si="4"/>
        <v>0.21446835668056852</v>
      </c>
      <c r="O22" s="33">
        <f t="shared" si="4"/>
        <v>0.190830755152468</v>
      </c>
      <c r="P22" s="33">
        <f t="shared" si="4"/>
        <v>0.16570885216590317</v>
      </c>
      <c r="Q22" s="33">
        <f t="shared" si="4"/>
        <v>0.18076828763656796</v>
      </c>
      <c r="R22" s="33">
        <f t="shared" si="4"/>
        <v>0.14168274673638404</v>
      </c>
      <c r="S22" s="33">
        <f t="shared" si="4"/>
        <v>0.57324138339534236</v>
      </c>
      <c r="T22" s="33">
        <f t="shared" si="4"/>
        <v>0.58357441582338676</v>
      </c>
      <c r="U22" s="33">
        <f t="shared" si="4"/>
        <v>0.57115466436379381</v>
      </c>
    </row>
    <row r="23" spans="1:21" x14ac:dyDescent="0.35">
      <c r="A23" s="7" t="s">
        <v>37</v>
      </c>
      <c r="B23" s="33">
        <f>AVERAGE(B22:U22)</f>
        <v>0.3462140393922708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x14ac:dyDescent="0.35">
      <c r="B24" s="33"/>
    </row>
    <row r="25" spans="1:21" x14ac:dyDescent="0.35">
      <c r="A25" s="26" t="s">
        <v>4</v>
      </c>
    </row>
    <row r="26" spans="1:21" x14ac:dyDescent="0.35">
      <c r="A26" s="27" t="s">
        <v>32</v>
      </c>
      <c r="B26" s="28">
        <f>B2</f>
        <v>45306.375</v>
      </c>
      <c r="C26" s="28">
        <f t="shared" ref="C26:U26" si="5">C2</f>
        <v>45306.416666666664</v>
      </c>
      <c r="D26" s="28">
        <f t="shared" si="5"/>
        <v>45306.458333333336</v>
      </c>
      <c r="E26" s="28">
        <f t="shared" si="5"/>
        <v>45306.5</v>
      </c>
      <c r="F26" s="28">
        <f t="shared" si="5"/>
        <v>45306.541666666664</v>
      </c>
      <c r="G26" s="28">
        <f t="shared" si="5"/>
        <v>45306.75</v>
      </c>
      <c r="H26" s="28">
        <f t="shared" si="5"/>
        <v>45306.791666666664</v>
      </c>
      <c r="I26" s="28">
        <f t="shared" si="5"/>
        <v>45306.833333333336</v>
      </c>
      <c r="J26" s="28">
        <f t="shared" si="5"/>
        <v>45306.875</v>
      </c>
      <c r="K26" s="28">
        <f t="shared" si="5"/>
        <v>45306.916666666664</v>
      </c>
      <c r="L26" s="28">
        <f t="shared" si="5"/>
        <v>45306.958333333336</v>
      </c>
      <c r="M26" s="28">
        <f t="shared" si="5"/>
        <v>45307.25</v>
      </c>
      <c r="N26" s="28">
        <f t="shared" si="5"/>
        <v>45307.291666666664</v>
      </c>
      <c r="O26" s="28">
        <f t="shared" si="5"/>
        <v>45307.333333333336</v>
      </c>
      <c r="P26" s="28">
        <f t="shared" si="5"/>
        <v>45307.375</v>
      </c>
      <c r="Q26" s="28">
        <f t="shared" si="5"/>
        <v>45307.416666666664</v>
      </c>
      <c r="R26" s="28">
        <f t="shared" si="5"/>
        <v>45307.458333333336</v>
      </c>
      <c r="S26" s="28">
        <f t="shared" si="5"/>
        <v>45308.291666666664</v>
      </c>
      <c r="T26" s="28">
        <f t="shared" si="5"/>
        <v>45308.333333333336</v>
      </c>
      <c r="U26" s="28">
        <f t="shared" si="5"/>
        <v>45308.375</v>
      </c>
    </row>
    <row r="27" spans="1:21" s="31" customFormat="1" x14ac:dyDescent="0.35">
      <c r="A27" s="35" t="s">
        <v>33</v>
      </c>
      <c r="B27" s="30">
        <v>74473.585456861794</v>
      </c>
      <c r="C27" s="30">
        <v>75654.6740198888</v>
      </c>
      <c r="D27" s="30">
        <v>76038.636352892601</v>
      </c>
      <c r="E27" s="30">
        <v>75570.863161897694</v>
      </c>
      <c r="F27" s="30">
        <v>74077.232075900305</v>
      </c>
      <c r="G27" s="30">
        <v>73751.370948894604</v>
      </c>
      <c r="H27" s="30">
        <v>76122.695363927996</v>
      </c>
      <c r="I27" s="30">
        <v>76438.900435912496</v>
      </c>
      <c r="J27" s="30">
        <v>76433.501185912901</v>
      </c>
      <c r="K27" s="30">
        <v>75705.868036923697</v>
      </c>
      <c r="L27" s="30">
        <v>74228.131150924499</v>
      </c>
      <c r="M27" s="30">
        <v>75171.317235914597</v>
      </c>
      <c r="N27" s="30">
        <v>77407.109252891998</v>
      </c>
      <c r="O27" s="30">
        <v>78349.206167874494</v>
      </c>
      <c r="P27" s="30">
        <v>78089.367948874002</v>
      </c>
      <c r="Q27" s="30">
        <v>76736.710890894698</v>
      </c>
      <c r="R27" s="30">
        <v>74694.978866888807</v>
      </c>
      <c r="S27" s="30">
        <v>76275.008105918794</v>
      </c>
      <c r="T27" s="30">
        <v>77557.388112901303</v>
      </c>
      <c r="U27" s="30">
        <v>75589.705995885102</v>
      </c>
    </row>
    <row r="28" spans="1:21" x14ac:dyDescent="0.35">
      <c r="A28" s="32" t="s">
        <v>34</v>
      </c>
      <c r="B28" s="30">
        <v>1302.2413852387465</v>
      </c>
      <c r="C28" s="30">
        <v>4830.0883069477295</v>
      </c>
      <c r="D28" s="30">
        <v>5869.8596988385252</v>
      </c>
      <c r="E28" s="30">
        <v>6162.2830146940551</v>
      </c>
      <c r="F28" s="30">
        <v>6067.0842050615938</v>
      </c>
      <c r="G28" s="30">
        <v>1454.1842866553227</v>
      </c>
      <c r="H28" s="30">
        <v>10.229128990957834</v>
      </c>
      <c r="I28" s="30">
        <v>58.631123346828993</v>
      </c>
      <c r="J28" s="30">
        <v>58.10657969590077</v>
      </c>
      <c r="K28" s="30">
        <v>18.057361455528799</v>
      </c>
      <c r="L28" s="30">
        <v>0.20503000244716507</v>
      </c>
      <c r="M28" s="30">
        <v>0.27817444874398944</v>
      </c>
      <c r="N28" s="30">
        <v>0.29246445402721266</v>
      </c>
      <c r="O28" s="30">
        <v>72.189304375707366</v>
      </c>
      <c r="P28" s="30">
        <v>3160.3968301667946</v>
      </c>
      <c r="Q28" s="30">
        <v>7757.6522518719539</v>
      </c>
      <c r="R28" s="30">
        <v>8557.8844076564583</v>
      </c>
      <c r="S28" s="30">
        <v>0.35331340514134718</v>
      </c>
      <c r="T28" s="30">
        <v>71.30515489574492</v>
      </c>
      <c r="U28" s="30">
        <v>2752.8454210292443</v>
      </c>
    </row>
    <row r="29" spans="1:21" x14ac:dyDescent="0.35">
      <c r="A29" s="32" t="s">
        <v>35</v>
      </c>
      <c r="B29" s="30">
        <v>11932</v>
      </c>
      <c r="C29" s="30">
        <v>11932</v>
      </c>
      <c r="D29" s="30">
        <v>11932</v>
      </c>
      <c r="E29" s="30">
        <v>11932</v>
      </c>
      <c r="F29" s="30">
        <v>11932</v>
      </c>
      <c r="G29" s="30">
        <v>11932</v>
      </c>
      <c r="H29" s="30">
        <v>11932</v>
      </c>
      <c r="I29" s="30">
        <v>11932</v>
      </c>
      <c r="J29" s="30">
        <v>11932</v>
      </c>
      <c r="K29" s="30">
        <v>11932</v>
      </c>
      <c r="L29" s="30">
        <v>11932</v>
      </c>
      <c r="M29" s="30">
        <v>11932</v>
      </c>
      <c r="N29" s="30">
        <v>11932</v>
      </c>
      <c r="O29" s="30">
        <v>11932</v>
      </c>
      <c r="P29" s="30">
        <v>11932</v>
      </c>
      <c r="Q29" s="30">
        <v>11932</v>
      </c>
      <c r="R29" s="30">
        <v>11932</v>
      </c>
      <c r="S29" s="30">
        <v>11932</v>
      </c>
      <c r="T29" s="30">
        <v>11932</v>
      </c>
      <c r="U29" s="30">
        <v>11932</v>
      </c>
    </row>
    <row r="30" spans="1:21" x14ac:dyDescent="0.35">
      <c r="A30" s="7" t="s">
        <v>36</v>
      </c>
      <c r="B30" s="33">
        <f>B28/B29</f>
        <v>0.10913856731803105</v>
      </c>
      <c r="C30" s="33">
        <f t="shared" ref="C30:U30" si="6">C28/C29</f>
        <v>0.40480123256350398</v>
      </c>
      <c r="D30" s="33">
        <f t="shared" si="6"/>
        <v>0.49194264991942049</v>
      </c>
      <c r="E30" s="33">
        <f t="shared" si="6"/>
        <v>0.51645013532467776</v>
      </c>
      <c r="F30" s="33">
        <f t="shared" si="6"/>
        <v>0.50847168999845738</v>
      </c>
      <c r="G30" s="33">
        <f t="shared" si="6"/>
        <v>0.12187263548904817</v>
      </c>
      <c r="H30" s="33">
        <f t="shared" si="6"/>
        <v>8.572853663223126E-4</v>
      </c>
      <c r="I30" s="33">
        <f t="shared" si="6"/>
        <v>4.9137716515947867E-3</v>
      </c>
      <c r="J30" s="33">
        <f t="shared" si="6"/>
        <v>4.8698105678763636E-3</v>
      </c>
      <c r="K30" s="33">
        <f t="shared" si="6"/>
        <v>1.513355804184445E-3</v>
      </c>
      <c r="L30" s="33">
        <f t="shared" si="6"/>
        <v>1.7183205032447625E-5</v>
      </c>
      <c r="M30" s="33">
        <f t="shared" si="6"/>
        <v>2.3313312834729254E-5</v>
      </c>
      <c r="N30" s="33">
        <f t="shared" si="6"/>
        <v>2.4510933123299753E-5</v>
      </c>
      <c r="O30" s="33">
        <f t="shared" si="6"/>
        <v>6.0500590324930742E-3</v>
      </c>
      <c r="P30" s="33">
        <f t="shared" si="6"/>
        <v>0.26486731731200092</v>
      </c>
      <c r="Q30" s="33">
        <f t="shared" si="6"/>
        <v>0.65015523398189357</v>
      </c>
      <c r="R30" s="33">
        <f t="shared" si="6"/>
        <v>0.7172212879363441</v>
      </c>
      <c r="S30" s="33">
        <f t="shared" si="6"/>
        <v>2.9610577031624806E-5</v>
      </c>
      <c r="T30" s="33">
        <f t="shared" si="6"/>
        <v>5.9759600147288733E-3</v>
      </c>
      <c r="U30" s="33">
        <f t="shared" si="6"/>
        <v>0.23071114825923938</v>
      </c>
    </row>
    <row r="31" spans="1:21" x14ac:dyDescent="0.35">
      <c r="A31" s="7" t="s">
        <v>37</v>
      </c>
      <c r="B31" s="33">
        <f>AVERAGE(B30:U30)</f>
        <v>0.20199533792839194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</sheetData>
  <pageMargins left="0.7" right="0.7" top="0.75" bottom="0.75" header="0.3" footer="0.3"/>
  <pageSetup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E497E-9A7D-4DE9-B8C5-1302C5B2AE06}">
  <dimension ref="A1:U31"/>
  <sheetViews>
    <sheetView workbookViewId="0"/>
  </sheetViews>
  <sheetFormatPr defaultColWidth="21.81640625" defaultRowHeight="14.5" x14ac:dyDescent="0.35"/>
  <cols>
    <col min="1" max="1" width="22" bestFit="1" customWidth="1"/>
    <col min="2" max="6" width="15.81640625" bestFit="1" customWidth="1"/>
    <col min="7" max="7" width="14.81640625" bestFit="1" customWidth="1"/>
    <col min="8" max="9" width="15.81640625" bestFit="1" customWidth="1"/>
    <col min="10" max="18" width="14.81640625" bestFit="1" customWidth="1"/>
    <col min="19" max="21" width="15.81640625" bestFit="1" customWidth="1"/>
  </cols>
  <sheetData>
    <row r="1" spans="1:21" x14ac:dyDescent="0.35">
      <c r="A1" s="26" t="s">
        <v>13</v>
      </c>
    </row>
    <row r="2" spans="1:21" x14ac:dyDescent="0.35">
      <c r="A2" s="27" t="s">
        <v>32</v>
      </c>
      <c r="B2" s="28">
        <v>44917.791666666664</v>
      </c>
      <c r="C2" s="28">
        <v>44917.833333333336</v>
      </c>
      <c r="D2" s="28">
        <v>44917.875</v>
      </c>
      <c r="E2" s="28">
        <v>44917.916666666664</v>
      </c>
      <c r="F2" s="28">
        <v>44917.958333333336</v>
      </c>
      <c r="G2" s="28">
        <v>44918</v>
      </c>
      <c r="H2" s="28">
        <v>44918.791666666664</v>
      </c>
      <c r="I2" s="28">
        <v>44918.833333333336</v>
      </c>
      <c r="J2" s="28">
        <v>44918.041666666664</v>
      </c>
      <c r="K2" s="28">
        <v>44918.083333333336</v>
      </c>
      <c r="L2" s="28">
        <v>44918.125</v>
      </c>
      <c r="M2" s="28">
        <v>44918.166666666664</v>
      </c>
      <c r="N2" s="28">
        <v>44918.208333333336</v>
      </c>
      <c r="O2" s="28">
        <v>44918.25</v>
      </c>
      <c r="P2" s="28">
        <v>44918.291666666664</v>
      </c>
      <c r="Q2" s="28">
        <v>44918.333333333336</v>
      </c>
      <c r="R2" s="28">
        <v>44918.375</v>
      </c>
      <c r="S2" s="28">
        <v>44918.416666666664</v>
      </c>
      <c r="T2" s="28">
        <v>44918.458333333336</v>
      </c>
      <c r="U2" s="28">
        <v>44918.5</v>
      </c>
    </row>
    <row r="3" spans="1:21" s="31" customFormat="1" x14ac:dyDescent="0.35">
      <c r="A3" s="29" t="s">
        <v>33</v>
      </c>
      <c r="B3" s="30">
        <v>70801.012504926897</v>
      </c>
      <c r="C3" s="30">
        <v>72374.321649920603</v>
      </c>
      <c r="D3" s="30">
        <v>73524.692554917405</v>
      </c>
      <c r="E3" s="30">
        <v>73801.875381923106</v>
      </c>
      <c r="F3" s="30">
        <v>72968.754005927098</v>
      </c>
      <c r="G3" s="30">
        <v>71957.880845920095</v>
      </c>
      <c r="H3" s="30">
        <v>68300.830120899598</v>
      </c>
      <c r="I3" s="30">
        <v>68347.552742909407</v>
      </c>
      <c r="J3" s="30">
        <v>71268.338527925196</v>
      </c>
      <c r="K3" s="30">
        <v>70801.761241917804</v>
      </c>
      <c r="L3" s="30">
        <v>70488.7302049219</v>
      </c>
      <c r="M3" s="30">
        <v>70538.195889918497</v>
      </c>
      <c r="N3" s="30">
        <v>71119.094912905101</v>
      </c>
      <c r="O3" s="30">
        <v>72201.136643902602</v>
      </c>
      <c r="P3" s="30">
        <v>73589.204574899399</v>
      </c>
      <c r="Q3" s="30">
        <v>74524.902085896203</v>
      </c>
      <c r="R3" s="30">
        <v>74364.223033894799</v>
      </c>
      <c r="S3" s="30">
        <v>73675.746808891505</v>
      </c>
      <c r="T3" s="30">
        <v>72127.709115916601</v>
      </c>
      <c r="U3" s="30">
        <v>69854.041311898807</v>
      </c>
    </row>
    <row r="4" spans="1:21" x14ac:dyDescent="0.35">
      <c r="A4" s="32" t="s">
        <v>34</v>
      </c>
      <c r="B4" s="30">
        <v>2905.3049977347591</v>
      </c>
      <c r="C4" s="30">
        <v>3565.6674436102981</v>
      </c>
      <c r="D4" s="30">
        <v>3881.2121870761462</v>
      </c>
      <c r="E4" s="30">
        <v>3969.2936990801472</v>
      </c>
      <c r="F4" s="30">
        <v>3943.6881928295584</v>
      </c>
      <c r="G4" s="30">
        <v>3943.6215007633641</v>
      </c>
      <c r="H4" s="30">
        <v>1144.6659744934905</v>
      </c>
      <c r="I4" s="30">
        <v>1060.2524421539902</v>
      </c>
      <c r="J4" s="30">
        <v>3932.9557087368435</v>
      </c>
      <c r="K4" s="30">
        <v>3784.927524405588</v>
      </c>
      <c r="L4" s="30">
        <v>3686.4638781155491</v>
      </c>
      <c r="M4" s="30">
        <v>3645.2371344317312</v>
      </c>
      <c r="N4" s="30">
        <v>3612.041465174359</v>
      </c>
      <c r="O4" s="30">
        <v>3521.8551834313107</v>
      </c>
      <c r="P4" s="30">
        <v>3331.5942012082182</v>
      </c>
      <c r="Q4" s="30">
        <v>3307.1867433998332</v>
      </c>
      <c r="R4" s="30">
        <v>3340.1814297845622</v>
      </c>
      <c r="S4" s="30">
        <v>3309.9418469823736</v>
      </c>
      <c r="T4" s="30">
        <v>3316.1683131074901</v>
      </c>
      <c r="U4" s="30">
        <v>3265.857432490453</v>
      </c>
    </row>
    <row r="5" spans="1:21" x14ac:dyDescent="0.35">
      <c r="A5" s="32" t="s">
        <v>35</v>
      </c>
      <c r="B5" s="30">
        <v>4858</v>
      </c>
      <c r="C5" s="30">
        <v>4858</v>
      </c>
      <c r="D5" s="30">
        <v>4858</v>
      </c>
      <c r="E5" s="30">
        <v>4858</v>
      </c>
      <c r="F5" s="30">
        <v>4858</v>
      </c>
      <c r="G5" s="30">
        <v>4858</v>
      </c>
      <c r="H5" s="30">
        <v>4858</v>
      </c>
      <c r="I5" s="30">
        <v>4858</v>
      </c>
      <c r="J5" s="30">
        <v>4858</v>
      </c>
      <c r="K5" s="30">
        <v>4858</v>
      </c>
      <c r="L5" s="30">
        <v>4858</v>
      </c>
      <c r="M5" s="30">
        <v>4858</v>
      </c>
      <c r="N5" s="30">
        <v>4858</v>
      </c>
      <c r="O5" s="30">
        <v>4858</v>
      </c>
      <c r="P5" s="30">
        <v>4858</v>
      </c>
      <c r="Q5" s="30">
        <v>4858</v>
      </c>
      <c r="R5" s="30">
        <v>4858</v>
      </c>
      <c r="S5" s="30">
        <v>4858</v>
      </c>
      <c r="T5" s="30">
        <v>4858</v>
      </c>
      <c r="U5" s="30">
        <v>4858</v>
      </c>
    </row>
    <row r="6" spans="1:21" x14ac:dyDescent="0.35">
      <c r="A6" s="7" t="s">
        <v>36</v>
      </c>
      <c r="B6" s="33">
        <f>B4/B5</f>
        <v>0.59804549150571407</v>
      </c>
      <c r="C6" s="33">
        <f t="shared" ref="C6:U6" si="0">C4/C5</f>
        <v>0.7339784774825644</v>
      </c>
      <c r="D6" s="33">
        <f t="shared" si="0"/>
        <v>0.79893210931991476</v>
      </c>
      <c r="E6" s="33">
        <f t="shared" si="0"/>
        <v>0.81706333863321268</v>
      </c>
      <c r="F6" s="33">
        <f t="shared" si="0"/>
        <v>0.81179254689780944</v>
      </c>
      <c r="G6" s="33">
        <f t="shared" si="0"/>
        <v>0.81177881860093948</v>
      </c>
      <c r="H6" s="33">
        <f t="shared" si="0"/>
        <v>0.23562494328807956</v>
      </c>
      <c r="I6" s="33">
        <f t="shared" si="0"/>
        <v>0.21824875301646565</v>
      </c>
      <c r="J6" s="33">
        <f t="shared" si="0"/>
        <v>0.80958330768564091</v>
      </c>
      <c r="K6" s="33">
        <f t="shared" si="0"/>
        <v>0.77911229403161553</v>
      </c>
      <c r="L6" s="33">
        <f t="shared" si="0"/>
        <v>0.75884394362197383</v>
      </c>
      <c r="M6" s="33">
        <f t="shared" si="0"/>
        <v>0.750357582221435</v>
      </c>
      <c r="N6" s="33">
        <f t="shared" si="0"/>
        <v>0.74352438558550005</v>
      </c>
      <c r="O6" s="33">
        <f t="shared" si="0"/>
        <v>0.72495989778330805</v>
      </c>
      <c r="P6" s="33">
        <f t="shared" si="0"/>
        <v>0.68579543046690372</v>
      </c>
      <c r="Q6" s="33">
        <f t="shared" si="0"/>
        <v>0.6807712522436874</v>
      </c>
      <c r="R6" s="33">
        <f t="shared" si="0"/>
        <v>0.68756307735375921</v>
      </c>
      <c r="S6" s="33">
        <f t="shared" si="0"/>
        <v>0.68133837937059971</v>
      </c>
      <c r="T6" s="33">
        <f t="shared" si="0"/>
        <v>0.68262007268577396</v>
      </c>
      <c r="U6" s="33">
        <f t="shared" si="0"/>
        <v>0.67226377778724844</v>
      </c>
    </row>
    <row r="7" spans="1:21" x14ac:dyDescent="0.35">
      <c r="A7" s="7" t="s">
        <v>37</v>
      </c>
      <c r="B7" s="34">
        <f>AVERAGE(B6:U6)</f>
        <v>0.68410989397910726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9" spans="1:21" x14ac:dyDescent="0.35">
      <c r="A9" s="26" t="s">
        <v>14</v>
      </c>
    </row>
    <row r="10" spans="1:21" x14ac:dyDescent="0.35">
      <c r="A10" s="27" t="s">
        <v>32</v>
      </c>
      <c r="B10" s="28">
        <f>B2</f>
        <v>44917.791666666664</v>
      </c>
      <c r="C10" s="28">
        <f t="shared" ref="C10:U11" si="1">C2</f>
        <v>44917.833333333336</v>
      </c>
      <c r="D10" s="28">
        <f t="shared" si="1"/>
        <v>44917.875</v>
      </c>
      <c r="E10" s="28">
        <f t="shared" si="1"/>
        <v>44917.916666666664</v>
      </c>
      <c r="F10" s="28">
        <f t="shared" si="1"/>
        <v>44917.958333333336</v>
      </c>
      <c r="G10" s="28">
        <f t="shared" si="1"/>
        <v>44918</v>
      </c>
      <c r="H10" s="28">
        <f t="shared" si="1"/>
        <v>44918.791666666664</v>
      </c>
      <c r="I10" s="28">
        <f t="shared" si="1"/>
        <v>44918.833333333336</v>
      </c>
      <c r="J10" s="28">
        <f t="shared" si="1"/>
        <v>44918.041666666664</v>
      </c>
      <c r="K10" s="28">
        <f t="shared" si="1"/>
        <v>44918.083333333336</v>
      </c>
      <c r="L10" s="28">
        <f t="shared" si="1"/>
        <v>44918.125</v>
      </c>
      <c r="M10" s="28">
        <f t="shared" si="1"/>
        <v>44918.166666666664</v>
      </c>
      <c r="N10" s="28">
        <f t="shared" si="1"/>
        <v>44918.208333333336</v>
      </c>
      <c r="O10" s="28">
        <f t="shared" si="1"/>
        <v>44918.25</v>
      </c>
      <c r="P10" s="28">
        <f t="shared" si="1"/>
        <v>44918.291666666664</v>
      </c>
      <c r="Q10" s="28">
        <f t="shared" si="1"/>
        <v>44918.333333333336</v>
      </c>
      <c r="R10" s="28">
        <f t="shared" si="1"/>
        <v>44918.375</v>
      </c>
      <c r="S10" s="28">
        <f t="shared" si="1"/>
        <v>44918.416666666664</v>
      </c>
      <c r="T10" s="28">
        <f t="shared" si="1"/>
        <v>44918.458333333336</v>
      </c>
      <c r="U10" s="28">
        <f t="shared" si="1"/>
        <v>44918.5</v>
      </c>
    </row>
    <row r="11" spans="1:21" s="31" customFormat="1" x14ac:dyDescent="0.35">
      <c r="A11" s="35" t="s">
        <v>33</v>
      </c>
      <c r="B11" s="30">
        <f>B3</f>
        <v>70801.012504926897</v>
      </c>
      <c r="C11" s="30">
        <f t="shared" si="1"/>
        <v>72374.321649920603</v>
      </c>
      <c r="D11" s="30">
        <f t="shared" si="1"/>
        <v>73524.692554917405</v>
      </c>
      <c r="E11" s="30">
        <f t="shared" si="1"/>
        <v>73801.875381923106</v>
      </c>
      <c r="F11" s="30">
        <f t="shared" si="1"/>
        <v>72968.754005927098</v>
      </c>
      <c r="G11" s="30">
        <f t="shared" si="1"/>
        <v>71957.880845920095</v>
      </c>
      <c r="H11" s="30">
        <f t="shared" si="1"/>
        <v>68300.830120899598</v>
      </c>
      <c r="I11" s="30">
        <f t="shared" si="1"/>
        <v>68347.552742909407</v>
      </c>
      <c r="J11" s="30">
        <f t="shared" si="1"/>
        <v>71268.338527925196</v>
      </c>
      <c r="K11" s="30">
        <f t="shared" si="1"/>
        <v>70801.761241917804</v>
      </c>
      <c r="L11" s="30">
        <f t="shared" si="1"/>
        <v>70488.7302049219</v>
      </c>
      <c r="M11" s="30">
        <f t="shared" si="1"/>
        <v>70538.195889918497</v>
      </c>
      <c r="N11" s="30">
        <f t="shared" si="1"/>
        <v>71119.094912905101</v>
      </c>
      <c r="O11" s="30">
        <f t="shared" si="1"/>
        <v>72201.136643902602</v>
      </c>
      <c r="P11" s="30">
        <f t="shared" si="1"/>
        <v>73589.204574899399</v>
      </c>
      <c r="Q11" s="30">
        <f t="shared" si="1"/>
        <v>74524.902085896203</v>
      </c>
      <c r="R11" s="30">
        <f t="shared" si="1"/>
        <v>74364.223033894799</v>
      </c>
      <c r="S11" s="30">
        <f t="shared" si="1"/>
        <v>73675.746808891505</v>
      </c>
      <c r="T11" s="30">
        <f t="shared" si="1"/>
        <v>72127.709115916601</v>
      </c>
      <c r="U11" s="30">
        <f t="shared" si="1"/>
        <v>69854.041311898807</v>
      </c>
    </row>
    <row r="12" spans="1:21" x14ac:dyDescent="0.35">
      <c r="A12" s="32" t="s">
        <v>34</v>
      </c>
      <c r="B12" s="30">
        <v>2894.9594568284333</v>
      </c>
      <c r="C12" s="30">
        <v>2591.1182602055865</v>
      </c>
      <c r="D12" s="30">
        <v>2634.4711947557657</v>
      </c>
      <c r="E12" s="30">
        <v>2499.1847221708294</v>
      </c>
      <c r="F12" s="30">
        <v>2403.3238789243169</v>
      </c>
      <c r="G12" s="30">
        <v>2207.7881854805014</v>
      </c>
      <c r="H12" s="30">
        <v>7.5293821040292608</v>
      </c>
      <c r="I12" s="30">
        <v>14.872584239020945</v>
      </c>
      <c r="J12" s="30">
        <v>1971.2438550939821</v>
      </c>
      <c r="K12" s="30">
        <v>1835.4518409920329</v>
      </c>
      <c r="L12" s="30">
        <v>1895.6673620659112</v>
      </c>
      <c r="M12" s="30">
        <v>1990.5233310791853</v>
      </c>
      <c r="N12" s="30">
        <v>1852.2306525008544</v>
      </c>
      <c r="O12" s="30">
        <v>1763.204197158954</v>
      </c>
      <c r="P12" s="30">
        <v>1632.6306898482308</v>
      </c>
      <c r="Q12" s="30">
        <v>1432.7246314899301</v>
      </c>
      <c r="R12" s="30">
        <v>1292.9565633477107</v>
      </c>
      <c r="S12" s="30">
        <v>1157.1658245883045</v>
      </c>
      <c r="T12" s="30">
        <v>989.25210498385957</v>
      </c>
      <c r="U12" s="30">
        <v>790.04677628961701</v>
      </c>
    </row>
    <row r="13" spans="1:21" x14ac:dyDescent="0.35">
      <c r="A13" s="32" t="s">
        <v>35</v>
      </c>
      <c r="B13" s="30">
        <v>4406</v>
      </c>
      <c r="C13" s="30">
        <v>4406</v>
      </c>
      <c r="D13" s="30">
        <v>4406</v>
      </c>
      <c r="E13" s="30">
        <v>4406</v>
      </c>
      <c r="F13" s="30">
        <v>4406</v>
      </c>
      <c r="G13" s="30">
        <v>4406</v>
      </c>
      <c r="H13" s="30">
        <v>4406</v>
      </c>
      <c r="I13" s="30">
        <v>4406</v>
      </c>
      <c r="J13" s="30">
        <v>4406</v>
      </c>
      <c r="K13" s="30">
        <v>4406</v>
      </c>
      <c r="L13" s="30">
        <v>4406</v>
      </c>
      <c r="M13" s="30">
        <v>4406</v>
      </c>
      <c r="N13" s="30">
        <v>4406</v>
      </c>
      <c r="O13" s="30">
        <v>4406</v>
      </c>
      <c r="P13" s="30">
        <v>4406</v>
      </c>
      <c r="Q13" s="30">
        <v>4406</v>
      </c>
      <c r="R13" s="30">
        <v>4406</v>
      </c>
      <c r="S13" s="30">
        <v>4406</v>
      </c>
      <c r="T13" s="30">
        <v>4406</v>
      </c>
      <c r="U13" s="30">
        <v>4406</v>
      </c>
    </row>
    <row r="14" spans="1:21" x14ac:dyDescent="0.35">
      <c r="A14" s="7" t="s">
        <v>36</v>
      </c>
      <c r="B14" s="33">
        <f>B12/B13</f>
        <v>0.65704935470459225</v>
      </c>
      <c r="C14" s="33">
        <f t="shared" ref="C14:U14" si="2">C12/C13</f>
        <v>0.58808857471756393</v>
      </c>
      <c r="D14" s="33">
        <f t="shared" si="2"/>
        <v>0.59792809685786785</v>
      </c>
      <c r="E14" s="33">
        <f t="shared" si="2"/>
        <v>0.56722304180000671</v>
      </c>
      <c r="F14" s="33">
        <f t="shared" si="2"/>
        <v>0.5454661549987101</v>
      </c>
      <c r="G14" s="33">
        <f t="shared" si="2"/>
        <v>0.50108674205186143</v>
      </c>
      <c r="H14" s="33">
        <f t="shared" si="2"/>
        <v>1.7088928969653339E-3</v>
      </c>
      <c r="I14" s="33">
        <f t="shared" si="2"/>
        <v>3.3755297864323523E-3</v>
      </c>
      <c r="J14" s="33">
        <f t="shared" si="2"/>
        <v>0.44739987632636907</v>
      </c>
      <c r="K14" s="33">
        <f t="shared" si="2"/>
        <v>0.41658008193191848</v>
      </c>
      <c r="L14" s="33">
        <f t="shared" si="2"/>
        <v>0.43024679120878601</v>
      </c>
      <c r="M14" s="33">
        <f t="shared" si="2"/>
        <v>0.45177560850639703</v>
      </c>
      <c r="N14" s="33">
        <f t="shared" si="2"/>
        <v>0.42038825522034823</v>
      </c>
      <c r="O14" s="33">
        <f t="shared" si="2"/>
        <v>0.40018252318632636</v>
      </c>
      <c r="P14" s="33">
        <f t="shared" si="2"/>
        <v>0.37054713795919897</v>
      </c>
      <c r="Q14" s="33">
        <f t="shared" si="2"/>
        <v>0.32517581286652975</v>
      </c>
      <c r="R14" s="33">
        <f t="shared" si="2"/>
        <v>0.29345360039666607</v>
      </c>
      <c r="S14" s="33">
        <f t="shared" si="2"/>
        <v>0.26263409545808092</v>
      </c>
      <c r="T14" s="33">
        <f t="shared" si="2"/>
        <v>0.2245238549668315</v>
      </c>
      <c r="U14" s="33">
        <f t="shared" si="2"/>
        <v>0.17931156974344462</v>
      </c>
    </row>
    <row r="15" spans="1:21" x14ac:dyDescent="0.35">
      <c r="A15" s="7" t="s">
        <v>37</v>
      </c>
      <c r="B15" s="34">
        <f>AVERAGE(B14:U14)</f>
        <v>0.38420727977924479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7" spans="1:21" x14ac:dyDescent="0.35">
      <c r="A17" s="26" t="s">
        <v>15</v>
      </c>
    </row>
    <row r="18" spans="1:21" x14ac:dyDescent="0.35">
      <c r="A18" s="27" t="s">
        <v>32</v>
      </c>
      <c r="B18" s="28">
        <f>B2</f>
        <v>44917.791666666664</v>
      </c>
      <c r="C18" s="28">
        <f t="shared" ref="C18:U19" si="3">C2</f>
        <v>44917.833333333336</v>
      </c>
      <c r="D18" s="28">
        <f t="shared" si="3"/>
        <v>44917.875</v>
      </c>
      <c r="E18" s="28">
        <f t="shared" si="3"/>
        <v>44917.916666666664</v>
      </c>
      <c r="F18" s="28">
        <f t="shared" si="3"/>
        <v>44917.958333333336</v>
      </c>
      <c r="G18" s="28">
        <f t="shared" si="3"/>
        <v>44918</v>
      </c>
      <c r="H18" s="28">
        <f t="shared" si="3"/>
        <v>44918.791666666664</v>
      </c>
      <c r="I18" s="28">
        <f t="shared" si="3"/>
        <v>44918.833333333336</v>
      </c>
      <c r="J18" s="28">
        <f t="shared" si="3"/>
        <v>44918.041666666664</v>
      </c>
      <c r="K18" s="28">
        <f t="shared" si="3"/>
        <v>44918.083333333336</v>
      </c>
      <c r="L18" s="28">
        <f t="shared" si="3"/>
        <v>44918.125</v>
      </c>
      <c r="M18" s="28">
        <f t="shared" si="3"/>
        <v>44918.166666666664</v>
      </c>
      <c r="N18" s="28">
        <f t="shared" si="3"/>
        <v>44918.208333333336</v>
      </c>
      <c r="O18" s="28">
        <f t="shared" si="3"/>
        <v>44918.25</v>
      </c>
      <c r="P18" s="28">
        <f t="shared" si="3"/>
        <v>44918.291666666664</v>
      </c>
      <c r="Q18" s="28">
        <f t="shared" si="3"/>
        <v>44918.333333333336</v>
      </c>
      <c r="R18" s="28">
        <f t="shared" si="3"/>
        <v>44918.375</v>
      </c>
      <c r="S18" s="28">
        <f t="shared" si="3"/>
        <v>44918.416666666664</v>
      </c>
      <c r="T18" s="28">
        <f t="shared" si="3"/>
        <v>44918.458333333336</v>
      </c>
      <c r="U18" s="28">
        <f t="shared" si="3"/>
        <v>44918.5</v>
      </c>
    </row>
    <row r="19" spans="1:21" s="31" customFormat="1" x14ac:dyDescent="0.35">
      <c r="A19" s="35" t="s">
        <v>33</v>
      </c>
      <c r="B19" s="30">
        <f>B3</f>
        <v>70801.012504926897</v>
      </c>
      <c r="C19" s="30">
        <f t="shared" si="3"/>
        <v>72374.321649920603</v>
      </c>
      <c r="D19" s="30">
        <f t="shared" si="3"/>
        <v>73524.692554917405</v>
      </c>
      <c r="E19" s="30">
        <f t="shared" si="3"/>
        <v>73801.875381923106</v>
      </c>
      <c r="F19" s="30">
        <f t="shared" si="3"/>
        <v>72968.754005927098</v>
      </c>
      <c r="G19" s="30">
        <f t="shared" si="3"/>
        <v>71957.880845920095</v>
      </c>
      <c r="H19" s="30">
        <f t="shared" si="3"/>
        <v>68300.830120899598</v>
      </c>
      <c r="I19" s="30">
        <f t="shared" si="3"/>
        <v>68347.552742909407</v>
      </c>
      <c r="J19" s="30">
        <f t="shared" si="3"/>
        <v>71268.338527925196</v>
      </c>
      <c r="K19" s="30">
        <f t="shared" si="3"/>
        <v>70801.761241917804</v>
      </c>
      <c r="L19" s="30">
        <f t="shared" si="3"/>
        <v>70488.7302049219</v>
      </c>
      <c r="M19" s="30">
        <f t="shared" si="3"/>
        <v>70538.195889918497</v>
      </c>
      <c r="N19" s="30">
        <f t="shared" si="3"/>
        <v>71119.094912905101</v>
      </c>
      <c r="O19" s="30">
        <f t="shared" si="3"/>
        <v>72201.136643902602</v>
      </c>
      <c r="P19" s="30">
        <f t="shared" si="3"/>
        <v>73589.204574899399</v>
      </c>
      <c r="Q19" s="30">
        <f t="shared" si="3"/>
        <v>74524.902085896203</v>
      </c>
      <c r="R19" s="30">
        <f t="shared" si="3"/>
        <v>74364.223033894799</v>
      </c>
      <c r="S19" s="30">
        <f t="shared" si="3"/>
        <v>73675.746808891505</v>
      </c>
      <c r="T19" s="30">
        <f t="shared" si="3"/>
        <v>72127.709115916601</v>
      </c>
      <c r="U19" s="30">
        <f t="shared" si="3"/>
        <v>69854.041311898807</v>
      </c>
    </row>
    <row r="20" spans="1:21" x14ac:dyDescent="0.35">
      <c r="A20" s="32" t="s">
        <v>34</v>
      </c>
      <c r="B20" s="30">
        <v>13724.6445734184</v>
      </c>
      <c r="C20" s="30">
        <v>14020.670468980517</v>
      </c>
      <c r="D20" s="30">
        <v>13859.230019147897</v>
      </c>
      <c r="E20" s="30">
        <v>13490.302799579598</v>
      </c>
      <c r="F20" s="30">
        <v>12729.075058599612</v>
      </c>
      <c r="G20" s="30">
        <v>11903.379774050818</v>
      </c>
      <c r="H20" s="30">
        <v>1166.889796109459</v>
      </c>
      <c r="I20" s="30">
        <v>1020.146979624221</v>
      </c>
      <c r="J20" s="30">
        <v>10993.794245197192</v>
      </c>
      <c r="K20" s="30">
        <v>9862.8060145203071</v>
      </c>
      <c r="L20" s="30">
        <v>8735.8624070247552</v>
      </c>
      <c r="M20" s="30">
        <v>8065.2965543486398</v>
      </c>
      <c r="N20" s="30">
        <v>7672.4238003358823</v>
      </c>
      <c r="O20" s="30">
        <v>6922.2234970624331</v>
      </c>
      <c r="P20" s="30">
        <v>6196.9811659705165</v>
      </c>
      <c r="Q20" s="30">
        <v>5405.7241793110252</v>
      </c>
      <c r="R20" s="30">
        <v>4862.0387105648269</v>
      </c>
      <c r="S20" s="30">
        <v>4602.8108241524769</v>
      </c>
      <c r="T20" s="30">
        <v>4200.1821354851591</v>
      </c>
      <c r="U20" s="30">
        <v>3794.6421343875081</v>
      </c>
    </row>
    <row r="21" spans="1:21" x14ac:dyDescent="0.35">
      <c r="A21" s="32" t="s">
        <v>35</v>
      </c>
      <c r="B21" s="30">
        <v>19309</v>
      </c>
      <c r="C21" s="30">
        <v>19309</v>
      </c>
      <c r="D21" s="30">
        <v>19309</v>
      </c>
      <c r="E21" s="30">
        <v>19309</v>
      </c>
      <c r="F21" s="30">
        <v>19309</v>
      </c>
      <c r="G21" s="30">
        <v>19309</v>
      </c>
      <c r="H21" s="30">
        <v>19309</v>
      </c>
      <c r="I21" s="30">
        <v>19309</v>
      </c>
      <c r="J21" s="30">
        <v>19309</v>
      </c>
      <c r="K21" s="30">
        <v>19309</v>
      </c>
      <c r="L21" s="30">
        <v>19309</v>
      </c>
      <c r="M21" s="30">
        <v>19309</v>
      </c>
      <c r="N21" s="30">
        <v>19309</v>
      </c>
      <c r="O21" s="30">
        <v>19309</v>
      </c>
      <c r="P21" s="30">
        <v>19309</v>
      </c>
      <c r="Q21" s="30">
        <v>19309</v>
      </c>
      <c r="R21" s="30">
        <v>19309</v>
      </c>
      <c r="S21" s="30">
        <v>19309</v>
      </c>
      <c r="T21" s="30">
        <v>19309</v>
      </c>
      <c r="U21" s="30">
        <v>19309</v>
      </c>
    </row>
    <row r="22" spans="1:21" x14ac:dyDescent="0.35">
      <c r="A22" s="7" t="s">
        <v>36</v>
      </c>
      <c r="B22" s="33">
        <f>B20/B21</f>
        <v>0.71079002400012425</v>
      </c>
      <c r="C22" s="33">
        <f t="shared" ref="C22:U22" si="4">C20/C21</f>
        <v>0.72612100414213665</v>
      </c>
      <c r="D22" s="33">
        <f t="shared" si="4"/>
        <v>0.71776011285659003</v>
      </c>
      <c r="E22" s="33">
        <f t="shared" si="4"/>
        <v>0.69865362264123454</v>
      </c>
      <c r="F22" s="33">
        <f t="shared" si="4"/>
        <v>0.65923015477754476</v>
      </c>
      <c r="G22" s="33">
        <f t="shared" si="4"/>
        <v>0.61646795660318077</v>
      </c>
      <c r="H22" s="33">
        <f t="shared" si="4"/>
        <v>6.0432430271348023E-2</v>
      </c>
      <c r="I22" s="33">
        <f t="shared" si="4"/>
        <v>5.2832719437786578E-2</v>
      </c>
      <c r="J22" s="33">
        <f t="shared" si="4"/>
        <v>0.56936113963422197</v>
      </c>
      <c r="K22" s="33">
        <f t="shared" si="4"/>
        <v>0.51078802706097193</v>
      </c>
      <c r="L22" s="33">
        <f t="shared" si="4"/>
        <v>0.45242438277615388</v>
      </c>
      <c r="M22" s="33">
        <f t="shared" si="4"/>
        <v>0.4176962325521073</v>
      </c>
      <c r="N22" s="33">
        <f t="shared" si="4"/>
        <v>0.39734961936588548</v>
      </c>
      <c r="O22" s="33">
        <f t="shared" si="4"/>
        <v>0.35849725501385016</v>
      </c>
      <c r="P22" s="33">
        <f t="shared" si="4"/>
        <v>0.32093744709568162</v>
      </c>
      <c r="Q22" s="33">
        <f t="shared" si="4"/>
        <v>0.27995878498684684</v>
      </c>
      <c r="R22" s="33">
        <f t="shared" si="4"/>
        <v>0.2518016837000791</v>
      </c>
      <c r="S22" s="33">
        <f t="shared" si="4"/>
        <v>0.23837644746763048</v>
      </c>
      <c r="T22" s="33">
        <f t="shared" si="4"/>
        <v>0.21752458104951883</v>
      </c>
      <c r="U22" s="33">
        <f t="shared" si="4"/>
        <v>0.19652193973729909</v>
      </c>
    </row>
    <row r="23" spans="1:21" x14ac:dyDescent="0.35">
      <c r="A23" s="7" t="s">
        <v>37</v>
      </c>
      <c r="B23" s="34">
        <f>AVERAGE(B22:U22)</f>
        <v>0.42267627825850951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5" spans="1:21" x14ac:dyDescent="0.35">
      <c r="A25" s="26" t="s">
        <v>4</v>
      </c>
    </row>
    <row r="26" spans="1:21" x14ac:dyDescent="0.35">
      <c r="A26" s="27" t="s">
        <v>32</v>
      </c>
      <c r="B26" s="28">
        <f>B2</f>
        <v>44917.791666666664</v>
      </c>
      <c r="C26" s="28">
        <f t="shared" ref="C26:U27" si="5">C2</f>
        <v>44917.833333333336</v>
      </c>
      <c r="D26" s="28">
        <f t="shared" si="5"/>
        <v>44917.875</v>
      </c>
      <c r="E26" s="28">
        <f t="shared" si="5"/>
        <v>44917.916666666664</v>
      </c>
      <c r="F26" s="28">
        <f t="shared" si="5"/>
        <v>44917.958333333336</v>
      </c>
      <c r="G26" s="28">
        <f t="shared" si="5"/>
        <v>44918</v>
      </c>
      <c r="H26" s="28">
        <f t="shared" si="5"/>
        <v>44918.791666666664</v>
      </c>
      <c r="I26" s="28">
        <f t="shared" si="5"/>
        <v>44918.833333333336</v>
      </c>
      <c r="J26" s="28">
        <f t="shared" si="5"/>
        <v>44918.041666666664</v>
      </c>
      <c r="K26" s="28">
        <f t="shared" si="5"/>
        <v>44918.083333333336</v>
      </c>
      <c r="L26" s="28">
        <f t="shared" si="5"/>
        <v>44918.125</v>
      </c>
      <c r="M26" s="28">
        <f t="shared" si="5"/>
        <v>44918.166666666664</v>
      </c>
      <c r="N26" s="28">
        <f t="shared" si="5"/>
        <v>44918.208333333336</v>
      </c>
      <c r="O26" s="28">
        <f t="shared" si="5"/>
        <v>44918.25</v>
      </c>
      <c r="P26" s="28">
        <f t="shared" si="5"/>
        <v>44918.291666666664</v>
      </c>
      <c r="Q26" s="28">
        <f t="shared" si="5"/>
        <v>44918.333333333336</v>
      </c>
      <c r="R26" s="28">
        <f t="shared" si="5"/>
        <v>44918.375</v>
      </c>
      <c r="S26" s="28">
        <f t="shared" si="5"/>
        <v>44918.416666666664</v>
      </c>
      <c r="T26" s="28">
        <f t="shared" si="5"/>
        <v>44918.458333333336</v>
      </c>
      <c r="U26" s="28">
        <f t="shared" si="5"/>
        <v>44918.5</v>
      </c>
    </row>
    <row r="27" spans="1:21" s="31" customFormat="1" x14ac:dyDescent="0.35">
      <c r="A27" s="35" t="s">
        <v>33</v>
      </c>
      <c r="B27" s="30">
        <f>B3</f>
        <v>70801.012504926897</v>
      </c>
      <c r="C27" s="30">
        <f t="shared" si="5"/>
        <v>72374.321649920603</v>
      </c>
      <c r="D27" s="30">
        <f t="shared" si="5"/>
        <v>73524.692554917405</v>
      </c>
      <c r="E27" s="30">
        <f t="shared" si="5"/>
        <v>73801.875381923106</v>
      </c>
      <c r="F27" s="30">
        <f t="shared" si="5"/>
        <v>72968.754005927098</v>
      </c>
      <c r="G27" s="30">
        <f t="shared" si="5"/>
        <v>71957.880845920095</v>
      </c>
      <c r="H27" s="30">
        <f t="shared" si="5"/>
        <v>68300.830120899598</v>
      </c>
      <c r="I27" s="30">
        <f t="shared" si="5"/>
        <v>68347.552742909407</v>
      </c>
      <c r="J27" s="30">
        <f t="shared" si="5"/>
        <v>71268.338527925196</v>
      </c>
      <c r="K27" s="30">
        <f t="shared" si="5"/>
        <v>70801.761241917804</v>
      </c>
      <c r="L27" s="30">
        <f t="shared" si="5"/>
        <v>70488.7302049219</v>
      </c>
      <c r="M27" s="30">
        <f t="shared" si="5"/>
        <v>70538.195889918497</v>
      </c>
      <c r="N27" s="30">
        <f t="shared" si="5"/>
        <v>71119.094912905101</v>
      </c>
      <c r="O27" s="30">
        <f t="shared" si="5"/>
        <v>72201.136643902602</v>
      </c>
      <c r="P27" s="30">
        <f t="shared" si="5"/>
        <v>73589.204574899399</v>
      </c>
      <c r="Q27" s="30">
        <f t="shared" si="5"/>
        <v>74524.902085896203</v>
      </c>
      <c r="R27" s="30">
        <f t="shared" si="5"/>
        <v>74364.223033894799</v>
      </c>
      <c r="S27" s="30">
        <f t="shared" si="5"/>
        <v>73675.746808891505</v>
      </c>
      <c r="T27" s="30">
        <f t="shared" si="5"/>
        <v>72127.709115916601</v>
      </c>
      <c r="U27" s="30">
        <f t="shared" si="5"/>
        <v>69854.041311898807</v>
      </c>
    </row>
    <row r="28" spans="1:21" x14ac:dyDescent="0.35">
      <c r="A28" s="32" t="s">
        <v>34</v>
      </c>
      <c r="B28" s="30">
        <v>2.0667639821432107</v>
      </c>
      <c r="C28" s="30">
        <v>2.0066374669245817</v>
      </c>
      <c r="D28" s="30">
        <v>2.0153557408126135</v>
      </c>
      <c r="E28" s="30">
        <v>2.0082314421920584</v>
      </c>
      <c r="F28" s="30">
        <v>2.0078901011104655</v>
      </c>
      <c r="G28" s="30">
        <v>2.0146720480713025</v>
      </c>
      <c r="H28" s="30">
        <v>2.5153126754681678</v>
      </c>
      <c r="I28" s="30">
        <v>2.4712069194785697</v>
      </c>
      <c r="J28" s="30">
        <v>2.2617515179081371</v>
      </c>
      <c r="K28" s="30">
        <v>4.5582106592797098</v>
      </c>
      <c r="L28" s="30">
        <v>7.1542202752622703</v>
      </c>
      <c r="M28" s="30">
        <v>3.3235021332362749</v>
      </c>
      <c r="N28" s="30">
        <v>2.0061299920352242</v>
      </c>
      <c r="O28" s="30">
        <v>2.0127946890581256</v>
      </c>
      <c r="P28" s="30">
        <v>2.0155404678008897</v>
      </c>
      <c r="Q28" s="30">
        <v>54.035188591242097</v>
      </c>
      <c r="R28" s="30">
        <v>1234.5978253534897</v>
      </c>
      <c r="S28" s="30">
        <v>4250.0586762457424</v>
      </c>
      <c r="T28" s="30">
        <v>5109.4224295348586</v>
      </c>
      <c r="U28" s="30">
        <v>5113.435123262072</v>
      </c>
    </row>
    <row r="29" spans="1:21" x14ac:dyDescent="0.35">
      <c r="A29" s="32" t="s">
        <v>35</v>
      </c>
      <c r="B29" s="30">
        <v>8983</v>
      </c>
      <c r="C29" s="30">
        <v>8983</v>
      </c>
      <c r="D29" s="30">
        <v>8983</v>
      </c>
      <c r="E29" s="30">
        <v>8983</v>
      </c>
      <c r="F29" s="30">
        <v>8983</v>
      </c>
      <c r="G29" s="30">
        <v>8983</v>
      </c>
      <c r="H29" s="30">
        <v>8983</v>
      </c>
      <c r="I29" s="30">
        <v>8983</v>
      </c>
      <c r="J29" s="30">
        <v>8983</v>
      </c>
      <c r="K29" s="30">
        <v>8983</v>
      </c>
      <c r="L29" s="30">
        <v>8983</v>
      </c>
      <c r="M29" s="30">
        <v>8983</v>
      </c>
      <c r="N29" s="30">
        <v>8983</v>
      </c>
      <c r="O29" s="30">
        <v>8983</v>
      </c>
      <c r="P29" s="30">
        <v>8983</v>
      </c>
      <c r="Q29" s="30">
        <v>8983</v>
      </c>
      <c r="R29" s="30">
        <v>8983</v>
      </c>
      <c r="S29" s="30">
        <v>8983</v>
      </c>
      <c r="T29" s="30">
        <v>8983</v>
      </c>
      <c r="U29" s="30">
        <v>8983</v>
      </c>
    </row>
    <row r="30" spans="1:21" x14ac:dyDescent="0.35">
      <c r="A30" s="7" t="s">
        <v>36</v>
      </c>
      <c r="B30" s="33">
        <f>B28/B29</f>
        <v>2.3007502862553832E-4</v>
      </c>
      <c r="C30" s="33">
        <f t="shared" ref="C30:U30" si="6">C28/C29</f>
        <v>2.2338166168591581E-4</v>
      </c>
      <c r="D30" s="33">
        <f t="shared" si="6"/>
        <v>2.2435219200852872E-4</v>
      </c>
      <c r="E30" s="33">
        <f t="shared" si="6"/>
        <v>2.2355910522008887E-4</v>
      </c>
      <c r="F30" s="33">
        <f t="shared" si="6"/>
        <v>2.2352110665818385E-4</v>
      </c>
      <c r="G30" s="33">
        <f t="shared" si="6"/>
        <v>2.2427608238576228E-4</v>
      </c>
      <c r="H30" s="33">
        <f t="shared" si="6"/>
        <v>2.8000809033376021E-4</v>
      </c>
      <c r="I30" s="33">
        <f t="shared" si="6"/>
        <v>2.7509817649767004E-4</v>
      </c>
      <c r="J30" s="33">
        <f t="shared" si="6"/>
        <v>2.5178131113304432E-4</v>
      </c>
      <c r="K30" s="33">
        <f t="shared" si="6"/>
        <v>5.0742632297447513E-4</v>
      </c>
      <c r="L30" s="33">
        <f t="shared" si="6"/>
        <v>7.9641770847848942E-4</v>
      </c>
      <c r="M30" s="33">
        <f t="shared" si="6"/>
        <v>3.699768599840003E-4</v>
      </c>
      <c r="N30" s="33">
        <f t="shared" si="6"/>
        <v>2.2332516887846202E-4</v>
      </c>
      <c r="O30" s="33">
        <f t="shared" si="6"/>
        <v>2.2406709218057727E-4</v>
      </c>
      <c r="P30" s="33">
        <f t="shared" si="6"/>
        <v>2.2437275607268059E-4</v>
      </c>
      <c r="Q30" s="33">
        <f t="shared" si="6"/>
        <v>6.0152720239610479E-3</v>
      </c>
      <c r="R30" s="33">
        <f t="shared" si="6"/>
        <v>0.13743713963636756</v>
      </c>
      <c r="S30" s="33">
        <f t="shared" si="6"/>
        <v>0.47312241748254952</v>
      </c>
      <c r="T30" s="33">
        <f t="shared" si="6"/>
        <v>0.56878798057829882</v>
      </c>
      <c r="U30" s="33">
        <f t="shared" si="6"/>
        <v>0.56923467920094306</v>
      </c>
    </row>
    <row r="31" spans="1:21" x14ac:dyDescent="0.35">
      <c r="A31" s="7" t="s">
        <v>37</v>
      </c>
      <c r="B31" s="34">
        <f>AVERAGE(B30:U30)</f>
        <v>8.7954956379261859E-2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</sheetData>
  <pageMargins left="0.7" right="0.7" top="0.75" bottom="0.75" header="0.3" footer="0.3"/>
  <pageSetup orientation="portrait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7C645-54EE-424D-BB50-D5FC83387900}">
  <dimension ref="A1:U31"/>
  <sheetViews>
    <sheetView workbookViewId="0">
      <selection activeCell="C34" sqref="C34"/>
    </sheetView>
  </sheetViews>
  <sheetFormatPr defaultColWidth="21.81640625" defaultRowHeight="14.5" x14ac:dyDescent="0.35"/>
  <cols>
    <col min="1" max="1" width="22" bestFit="1" customWidth="1"/>
    <col min="2" max="4" width="14.81640625" bestFit="1" customWidth="1"/>
    <col min="5" max="7" width="13.81640625" bestFit="1" customWidth="1"/>
    <col min="8" max="8" width="14.81640625" bestFit="1" customWidth="1"/>
    <col min="9" max="12" width="12.7265625" bestFit="1" customWidth="1"/>
    <col min="13" max="14" width="14.81640625" bestFit="1" customWidth="1"/>
    <col min="15" max="15" width="13.81640625" bestFit="1" customWidth="1"/>
    <col min="16" max="16" width="14.81640625" bestFit="1" customWidth="1"/>
    <col min="17" max="19" width="13.81640625" bestFit="1" customWidth="1"/>
    <col min="20" max="21" width="14.81640625" bestFit="1" customWidth="1"/>
  </cols>
  <sheetData>
    <row r="1" spans="1:21" x14ac:dyDescent="0.35">
      <c r="A1" s="26" t="s">
        <v>13</v>
      </c>
    </row>
    <row r="2" spans="1:21" x14ac:dyDescent="0.35">
      <c r="A2" s="27" t="s">
        <v>32</v>
      </c>
      <c r="B2" s="28">
        <v>44595.791666666664</v>
      </c>
      <c r="C2" s="28">
        <v>44595.833333333336</v>
      </c>
      <c r="D2" s="28">
        <v>44595.875</v>
      </c>
      <c r="E2" s="28">
        <v>44595.916666666664</v>
      </c>
      <c r="F2" s="28">
        <v>44595.958333333336</v>
      </c>
      <c r="G2" s="28">
        <v>44595.5</v>
      </c>
      <c r="H2" s="28">
        <v>44595.541666666664</v>
      </c>
      <c r="I2" s="28">
        <v>44595.583333333336</v>
      </c>
      <c r="J2" s="28">
        <v>44595.666666666664</v>
      </c>
      <c r="K2" s="28">
        <v>44595.708333333336</v>
      </c>
      <c r="L2" s="28">
        <v>44595.75</v>
      </c>
      <c r="M2" s="28">
        <v>44596.25</v>
      </c>
      <c r="N2" s="28">
        <v>44596.291666666664</v>
      </c>
      <c r="O2" s="28">
        <v>44596.333333333336</v>
      </c>
      <c r="P2" s="28">
        <v>44596.375</v>
      </c>
      <c r="Q2" s="28">
        <v>44596.416666666664</v>
      </c>
      <c r="R2" s="28">
        <v>44596.458333333336</v>
      </c>
      <c r="S2" s="28">
        <v>44596.5</v>
      </c>
      <c r="T2" s="28">
        <v>44597.333333333336</v>
      </c>
      <c r="U2" s="28">
        <v>44617.333333333336</v>
      </c>
    </row>
    <row r="3" spans="1:21" s="31" customFormat="1" x14ac:dyDescent="0.35">
      <c r="A3" s="29" t="s">
        <v>33</v>
      </c>
      <c r="B3" s="30">
        <v>67903.807135915893</v>
      </c>
      <c r="C3" s="30">
        <v>67900.978298925693</v>
      </c>
      <c r="D3" s="30">
        <v>67356.247428925999</v>
      </c>
      <c r="E3" s="30">
        <v>66255.113319927899</v>
      </c>
      <c r="F3" s="30">
        <v>64487.667323926697</v>
      </c>
      <c r="G3" s="30">
        <v>63973.925636915497</v>
      </c>
      <c r="H3" s="30">
        <v>64100.340517916702</v>
      </c>
      <c r="I3" s="30">
        <v>63972.7416799165</v>
      </c>
      <c r="J3" s="30">
        <v>63930.018882918201</v>
      </c>
      <c r="K3" s="30">
        <v>64731.1883179172</v>
      </c>
      <c r="L3" s="30">
        <v>66159.056997911204</v>
      </c>
      <c r="M3" s="30">
        <v>64320.054253928603</v>
      </c>
      <c r="N3" s="30">
        <v>66229.887723930093</v>
      </c>
      <c r="O3" s="30">
        <v>67835.909513919105</v>
      </c>
      <c r="P3" s="30">
        <v>68663.589258915497</v>
      </c>
      <c r="Q3" s="30">
        <v>68967.662552908107</v>
      </c>
      <c r="R3" s="30">
        <v>68005.293111915598</v>
      </c>
      <c r="S3" s="30">
        <v>66095.992138918096</v>
      </c>
      <c r="T3" s="30">
        <v>64197.343216923698</v>
      </c>
      <c r="U3" s="30">
        <v>63828.459340912297</v>
      </c>
    </row>
    <row r="4" spans="1:21" x14ac:dyDescent="0.35">
      <c r="A4" s="32" t="s">
        <v>34</v>
      </c>
      <c r="B4" s="30">
        <v>3899.5166754807351</v>
      </c>
      <c r="C4" s="30">
        <v>3852.2517146534383</v>
      </c>
      <c r="D4" s="30">
        <v>3747.6019925424775</v>
      </c>
      <c r="E4" s="30">
        <v>3756.3082776959745</v>
      </c>
      <c r="F4" s="30">
        <v>3640.3313487286046</v>
      </c>
      <c r="G4" s="30">
        <v>3863.4447069168091</v>
      </c>
      <c r="H4" s="30">
        <v>3920.3191409111014</v>
      </c>
      <c r="I4" s="30">
        <v>3974.5541122860382</v>
      </c>
      <c r="J4" s="30">
        <v>4016.1512964736094</v>
      </c>
      <c r="K4" s="30">
        <v>3981.9426716359449</v>
      </c>
      <c r="L4" s="30">
        <v>3942.7412099435592</v>
      </c>
      <c r="M4" s="30">
        <v>3905.5598863220225</v>
      </c>
      <c r="N4" s="30">
        <v>3882.8886256535848</v>
      </c>
      <c r="O4" s="30">
        <v>3750.9911486519723</v>
      </c>
      <c r="P4" s="30">
        <v>3753.0252485762721</v>
      </c>
      <c r="Q4" s="30">
        <v>3740.7178436978643</v>
      </c>
      <c r="R4" s="30">
        <v>3765.001595069039</v>
      </c>
      <c r="S4" s="30">
        <v>3771.0405828200442</v>
      </c>
      <c r="T4" s="30">
        <v>1610.1314401462339</v>
      </c>
      <c r="U4" s="30">
        <v>2551.2276735464729</v>
      </c>
    </row>
    <row r="5" spans="1:21" x14ac:dyDescent="0.35">
      <c r="A5" s="32" t="s">
        <v>35</v>
      </c>
      <c r="B5" s="30">
        <v>4437</v>
      </c>
      <c r="C5" s="30">
        <v>4437</v>
      </c>
      <c r="D5" s="30">
        <v>4437</v>
      </c>
      <c r="E5" s="30">
        <v>4437</v>
      </c>
      <c r="F5" s="30">
        <v>4437</v>
      </c>
      <c r="G5" s="30">
        <v>4437</v>
      </c>
      <c r="H5" s="30">
        <v>4437</v>
      </c>
      <c r="I5" s="30">
        <v>4437</v>
      </c>
      <c r="J5" s="30">
        <v>4437</v>
      </c>
      <c r="K5" s="30">
        <v>4437</v>
      </c>
      <c r="L5" s="30">
        <v>4437</v>
      </c>
      <c r="M5" s="30">
        <v>4437</v>
      </c>
      <c r="N5" s="30">
        <v>4437</v>
      </c>
      <c r="O5" s="30">
        <v>4437</v>
      </c>
      <c r="P5" s="30">
        <v>4437</v>
      </c>
      <c r="Q5" s="30">
        <v>4437</v>
      </c>
      <c r="R5" s="30">
        <v>4437</v>
      </c>
      <c r="S5" s="30">
        <v>4437</v>
      </c>
      <c r="T5" s="30">
        <v>4437</v>
      </c>
      <c r="U5" s="30">
        <v>4437</v>
      </c>
    </row>
    <row r="6" spans="1:21" x14ac:dyDescent="0.35">
      <c r="A6" s="7" t="s">
        <v>36</v>
      </c>
      <c r="B6" s="33">
        <f>B4/B5</f>
        <v>0.87886334809121824</v>
      </c>
      <c r="C6" s="33">
        <f t="shared" ref="C6:U6" si="0">C4/C5</f>
        <v>0.86821088903615917</v>
      </c>
      <c r="D6" s="33">
        <f t="shared" si="0"/>
        <v>0.84462519552456106</v>
      </c>
      <c r="E6" s="33">
        <f t="shared" si="0"/>
        <v>0.84658739637051483</v>
      </c>
      <c r="F6" s="33">
        <f t="shared" si="0"/>
        <v>0.82044880521266728</v>
      </c>
      <c r="G6" s="33">
        <f t="shared" si="0"/>
        <v>0.87073353773198314</v>
      </c>
      <c r="H6" s="33">
        <f t="shared" si="0"/>
        <v>0.88355175589612378</v>
      </c>
      <c r="I6" s="33">
        <f t="shared" si="0"/>
        <v>0.89577509855443727</v>
      </c>
      <c r="J6" s="33">
        <f t="shared" si="0"/>
        <v>0.90515016823836136</v>
      </c>
      <c r="K6" s="33">
        <f t="shared" si="0"/>
        <v>0.89744031364344035</v>
      </c>
      <c r="L6" s="33">
        <f t="shared" si="0"/>
        <v>0.88860518592372306</v>
      </c>
      <c r="M6" s="33">
        <f t="shared" si="0"/>
        <v>0.88022535188686557</v>
      </c>
      <c r="N6" s="33">
        <f t="shared" si="0"/>
        <v>0.87511575966950295</v>
      </c>
      <c r="O6" s="33">
        <f t="shared" si="0"/>
        <v>0.84538903508045349</v>
      </c>
      <c r="P6" s="33">
        <f t="shared" si="0"/>
        <v>0.84584747545104177</v>
      </c>
      <c r="Q6" s="33">
        <f t="shared" si="0"/>
        <v>0.84307366321790944</v>
      </c>
      <c r="R6" s="33">
        <f t="shared" si="0"/>
        <v>0.84854667457043931</v>
      </c>
      <c r="S6" s="33">
        <f t="shared" si="0"/>
        <v>0.84990772657652558</v>
      </c>
      <c r="T6" s="33">
        <f t="shared" si="0"/>
        <v>0.36288741044539868</v>
      </c>
      <c r="U6" s="33">
        <f t="shared" si="0"/>
        <v>0.57498933368187355</v>
      </c>
    </row>
    <row r="7" spans="1:21" x14ac:dyDescent="0.35">
      <c r="A7" s="7" t="s">
        <v>37</v>
      </c>
      <c r="B7" s="34">
        <f>AVERAGE(B6:U6)</f>
        <v>0.82629870624015989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9" spans="1:21" x14ac:dyDescent="0.35">
      <c r="A9" s="26" t="s">
        <v>14</v>
      </c>
    </row>
    <row r="10" spans="1:21" x14ac:dyDescent="0.35">
      <c r="A10" s="27" t="s">
        <v>32</v>
      </c>
      <c r="B10" s="28">
        <f>B2</f>
        <v>44595.791666666664</v>
      </c>
      <c r="C10" s="28">
        <f t="shared" ref="C10:U11" si="1">C2</f>
        <v>44595.833333333336</v>
      </c>
      <c r="D10" s="28">
        <f t="shared" si="1"/>
        <v>44595.875</v>
      </c>
      <c r="E10" s="28">
        <f t="shared" si="1"/>
        <v>44595.916666666664</v>
      </c>
      <c r="F10" s="28">
        <f t="shared" si="1"/>
        <v>44595.958333333336</v>
      </c>
      <c r="G10" s="28">
        <f t="shared" si="1"/>
        <v>44595.5</v>
      </c>
      <c r="H10" s="28">
        <f t="shared" si="1"/>
        <v>44595.541666666664</v>
      </c>
      <c r="I10" s="28">
        <f t="shared" si="1"/>
        <v>44595.583333333336</v>
      </c>
      <c r="J10" s="28">
        <f t="shared" si="1"/>
        <v>44595.666666666664</v>
      </c>
      <c r="K10" s="28">
        <f t="shared" si="1"/>
        <v>44595.708333333336</v>
      </c>
      <c r="L10" s="28">
        <f t="shared" si="1"/>
        <v>44595.75</v>
      </c>
      <c r="M10" s="28">
        <f t="shared" si="1"/>
        <v>44596.25</v>
      </c>
      <c r="N10" s="28">
        <f t="shared" si="1"/>
        <v>44596.291666666664</v>
      </c>
      <c r="O10" s="28">
        <f t="shared" si="1"/>
        <v>44596.333333333336</v>
      </c>
      <c r="P10" s="28">
        <f t="shared" si="1"/>
        <v>44596.375</v>
      </c>
      <c r="Q10" s="28">
        <f t="shared" si="1"/>
        <v>44596.416666666664</v>
      </c>
      <c r="R10" s="28">
        <f t="shared" si="1"/>
        <v>44596.458333333336</v>
      </c>
      <c r="S10" s="28">
        <f t="shared" si="1"/>
        <v>44596.5</v>
      </c>
      <c r="T10" s="28">
        <f t="shared" si="1"/>
        <v>44597.333333333336</v>
      </c>
      <c r="U10" s="28">
        <f t="shared" si="1"/>
        <v>44617.333333333336</v>
      </c>
    </row>
    <row r="11" spans="1:21" s="31" customFormat="1" x14ac:dyDescent="0.35">
      <c r="A11" s="35" t="s">
        <v>33</v>
      </c>
      <c r="B11" s="30">
        <f>B3</f>
        <v>67903.807135915893</v>
      </c>
      <c r="C11" s="30">
        <f t="shared" si="1"/>
        <v>67900.978298925693</v>
      </c>
      <c r="D11" s="30">
        <f t="shared" si="1"/>
        <v>67356.247428925999</v>
      </c>
      <c r="E11" s="30">
        <f t="shared" si="1"/>
        <v>66255.113319927899</v>
      </c>
      <c r="F11" s="30">
        <f t="shared" si="1"/>
        <v>64487.667323926697</v>
      </c>
      <c r="G11" s="30">
        <f t="shared" si="1"/>
        <v>63973.925636915497</v>
      </c>
      <c r="H11" s="30">
        <f t="shared" si="1"/>
        <v>64100.340517916702</v>
      </c>
      <c r="I11" s="30">
        <f t="shared" si="1"/>
        <v>63972.7416799165</v>
      </c>
      <c r="J11" s="30">
        <f t="shared" si="1"/>
        <v>63930.018882918201</v>
      </c>
      <c r="K11" s="30">
        <f t="shared" si="1"/>
        <v>64731.1883179172</v>
      </c>
      <c r="L11" s="30">
        <f t="shared" si="1"/>
        <v>66159.056997911204</v>
      </c>
      <c r="M11" s="30">
        <f t="shared" si="1"/>
        <v>64320.054253928603</v>
      </c>
      <c r="N11" s="30">
        <f t="shared" si="1"/>
        <v>66229.887723930093</v>
      </c>
      <c r="O11" s="30">
        <f t="shared" si="1"/>
        <v>67835.909513919105</v>
      </c>
      <c r="P11" s="30">
        <f t="shared" si="1"/>
        <v>68663.589258915497</v>
      </c>
      <c r="Q11" s="30">
        <f t="shared" si="1"/>
        <v>68967.662552908107</v>
      </c>
      <c r="R11" s="30">
        <f t="shared" si="1"/>
        <v>68005.293111915598</v>
      </c>
      <c r="S11" s="30">
        <f t="shared" si="1"/>
        <v>66095.992138918096</v>
      </c>
      <c r="T11" s="30">
        <f t="shared" si="1"/>
        <v>64197.343216923698</v>
      </c>
      <c r="U11" s="30">
        <f t="shared" si="1"/>
        <v>63828.459340912297</v>
      </c>
    </row>
    <row r="12" spans="1:21" x14ac:dyDescent="0.35">
      <c r="A12" s="32" t="s">
        <v>34</v>
      </c>
      <c r="B12" s="30">
        <v>2757.3687506347223</v>
      </c>
      <c r="C12" s="30">
        <v>2421.3913357289639</v>
      </c>
      <c r="D12" s="30">
        <v>2251.5872982491383</v>
      </c>
      <c r="E12" s="30">
        <v>2193.1969826867839</v>
      </c>
      <c r="F12" s="30">
        <v>1950.8532984937565</v>
      </c>
      <c r="G12" s="30">
        <v>3228.1288046285854</v>
      </c>
      <c r="H12" s="30">
        <v>3408.2115957938295</v>
      </c>
      <c r="I12" s="30">
        <v>3472.8480575561534</v>
      </c>
      <c r="J12" s="30">
        <v>3341.9334284453926</v>
      </c>
      <c r="K12" s="30">
        <v>3175.6026591883774</v>
      </c>
      <c r="L12" s="30">
        <v>3044.7162557389993</v>
      </c>
      <c r="M12" s="30">
        <v>1482.7984420055809</v>
      </c>
      <c r="N12" s="30">
        <v>1589.802464387682</v>
      </c>
      <c r="O12" s="30">
        <v>1980.6486870821311</v>
      </c>
      <c r="P12" s="30">
        <v>2001.9054075045051</v>
      </c>
      <c r="Q12" s="30">
        <v>1539.5061110374663</v>
      </c>
      <c r="R12" s="30">
        <v>961.2300136094625</v>
      </c>
      <c r="S12" s="30">
        <v>764.89004622803782</v>
      </c>
      <c r="T12" s="30">
        <v>3661.3104639922244</v>
      </c>
      <c r="U12" s="30">
        <v>430.81395500166752</v>
      </c>
    </row>
    <row r="13" spans="1:21" x14ac:dyDescent="0.35">
      <c r="A13" s="32" t="s">
        <v>35</v>
      </c>
      <c r="B13" s="30">
        <v>4406</v>
      </c>
      <c r="C13" s="30">
        <v>4406</v>
      </c>
      <c r="D13" s="30">
        <v>4406</v>
      </c>
      <c r="E13" s="30">
        <v>4406</v>
      </c>
      <c r="F13" s="30">
        <v>4406</v>
      </c>
      <c r="G13" s="30">
        <v>4406</v>
      </c>
      <c r="H13" s="30">
        <v>4406</v>
      </c>
      <c r="I13" s="30">
        <v>4406</v>
      </c>
      <c r="J13" s="30">
        <v>4406</v>
      </c>
      <c r="K13" s="30">
        <v>4406</v>
      </c>
      <c r="L13" s="30">
        <v>4406</v>
      </c>
      <c r="M13" s="30">
        <v>4406</v>
      </c>
      <c r="N13" s="30">
        <v>4406</v>
      </c>
      <c r="O13" s="30">
        <v>4406</v>
      </c>
      <c r="P13" s="30">
        <v>4406</v>
      </c>
      <c r="Q13" s="30">
        <v>4406</v>
      </c>
      <c r="R13" s="30">
        <v>4406</v>
      </c>
      <c r="S13" s="30">
        <v>4406</v>
      </c>
      <c r="T13" s="30">
        <v>4406</v>
      </c>
      <c r="U13" s="30">
        <v>4406</v>
      </c>
    </row>
    <row r="14" spans="1:21" x14ac:dyDescent="0.35">
      <c r="A14" s="7" t="s">
        <v>36</v>
      </c>
      <c r="B14" s="33">
        <f>B12/B13</f>
        <v>0.62582132333970097</v>
      </c>
      <c r="C14" s="33">
        <f t="shared" ref="C14:U14" si="2">C12/C13</f>
        <v>0.54956680338832586</v>
      </c>
      <c r="D14" s="33">
        <f t="shared" si="2"/>
        <v>0.51102753024265513</v>
      </c>
      <c r="E14" s="33">
        <f t="shared" si="2"/>
        <v>0.4977750755076677</v>
      </c>
      <c r="F14" s="33">
        <f t="shared" si="2"/>
        <v>0.44277196969899146</v>
      </c>
      <c r="G14" s="33">
        <f t="shared" si="2"/>
        <v>0.73266654667012832</v>
      </c>
      <c r="H14" s="33">
        <f t="shared" si="2"/>
        <v>0.77353871897272575</v>
      </c>
      <c r="I14" s="33">
        <f t="shared" si="2"/>
        <v>0.78820881923653052</v>
      </c>
      <c r="J14" s="33">
        <f t="shared" si="2"/>
        <v>0.75849601190317584</v>
      </c>
      <c r="K14" s="33">
        <f t="shared" si="2"/>
        <v>0.72074504293880559</v>
      </c>
      <c r="L14" s="33">
        <f t="shared" si="2"/>
        <v>0.6910386417927824</v>
      </c>
      <c r="M14" s="33">
        <f t="shared" si="2"/>
        <v>0.33654072673753538</v>
      </c>
      <c r="N14" s="33">
        <f t="shared" si="2"/>
        <v>0.36082670548971446</v>
      </c>
      <c r="O14" s="33">
        <f t="shared" si="2"/>
        <v>0.4495344273904065</v>
      </c>
      <c r="P14" s="33">
        <f t="shared" si="2"/>
        <v>0.45435892135826261</v>
      </c>
      <c r="Q14" s="33">
        <f t="shared" si="2"/>
        <v>0.34941128257772724</v>
      </c>
      <c r="R14" s="33">
        <f t="shared" si="2"/>
        <v>0.21816387054232014</v>
      </c>
      <c r="S14" s="33">
        <f t="shared" si="2"/>
        <v>0.17360191698321331</v>
      </c>
      <c r="T14" s="33">
        <f t="shared" si="2"/>
        <v>0.83098285610354616</v>
      </c>
      <c r="U14" s="33">
        <f t="shared" si="2"/>
        <v>9.7778927599107474E-2</v>
      </c>
    </row>
    <row r="15" spans="1:21" x14ac:dyDescent="0.35">
      <c r="A15" s="7" t="s">
        <v>37</v>
      </c>
      <c r="B15" s="34">
        <f>AVERAGE(B14:U14)</f>
        <v>0.51814280592366591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7" spans="1:21" x14ac:dyDescent="0.35">
      <c r="A17" s="26" t="s">
        <v>15</v>
      </c>
    </row>
    <row r="18" spans="1:21" x14ac:dyDescent="0.35">
      <c r="A18" s="27" t="s">
        <v>32</v>
      </c>
      <c r="B18" s="28">
        <f>B2</f>
        <v>44595.791666666664</v>
      </c>
      <c r="C18" s="28">
        <f t="shared" ref="C18:U19" si="3">C2</f>
        <v>44595.833333333336</v>
      </c>
      <c r="D18" s="28">
        <f t="shared" si="3"/>
        <v>44595.875</v>
      </c>
      <c r="E18" s="28">
        <f t="shared" si="3"/>
        <v>44595.916666666664</v>
      </c>
      <c r="F18" s="28">
        <f t="shared" si="3"/>
        <v>44595.958333333336</v>
      </c>
      <c r="G18" s="28">
        <f t="shared" si="3"/>
        <v>44595.5</v>
      </c>
      <c r="H18" s="28">
        <f t="shared" si="3"/>
        <v>44595.541666666664</v>
      </c>
      <c r="I18" s="28">
        <f t="shared" si="3"/>
        <v>44595.583333333336</v>
      </c>
      <c r="J18" s="28">
        <f t="shared" si="3"/>
        <v>44595.666666666664</v>
      </c>
      <c r="K18" s="28">
        <f t="shared" si="3"/>
        <v>44595.708333333336</v>
      </c>
      <c r="L18" s="28">
        <f t="shared" si="3"/>
        <v>44595.75</v>
      </c>
      <c r="M18" s="28">
        <f t="shared" si="3"/>
        <v>44596.25</v>
      </c>
      <c r="N18" s="28">
        <f t="shared" si="3"/>
        <v>44596.291666666664</v>
      </c>
      <c r="O18" s="28">
        <f t="shared" si="3"/>
        <v>44596.333333333336</v>
      </c>
      <c r="P18" s="28">
        <f t="shared" si="3"/>
        <v>44596.375</v>
      </c>
      <c r="Q18" s="28">
        <f t="shared" si="3"/>
        <v>44596.416666666664</v>
      </c>
      <c r="R18" s="28">
        <f t="shared" si="3"/>
        <v>44596.458333333336</v>
      </c>
      <c r="S18" s="28">
        <f t="shared" si="3"/>
        <v>44596.5</v>
      </c>
      <c r="T18" s="28">
        <f t="shared" si="3"/>
        <v>44597.333333333336</v>
      </c>
      <c r="U18" s="28">
        <f t="shared" si="3"/>
        <v>44617.333333333336</v>
      </c>
    </row>
    <row r="19" spans="1:21" s="31" customFormat="1" x14ac:dyDescent="0.35">
      <c r="A19" s="35" t="s">
        <v>33</v>
      </c>
      <c r="B19" s="30">
        <f>B3</f>
        <v>67903.807135915893</v>
      </c>
      <c r="C19" s="30">
        <f t="shared" si="3"/>
        <v>67900.978298925693</v>
      </c>
      <c r="D19" s="30">
        <f t="shared" si="3"/>
        <v>67356.247428925999</v>
      </c>
      <c r="E19" s="30">
        <f t="shared" si="3"/>
        <v>66255.113319927899</v>
      </c>
      <c r="F19" s="30">
        <f t="shared" si="3"/>
        <v>64487.667323926697</v>
      </c>
      <c r="G19" s="30">
        <f t="shared" si="3"/>
        <v>63973.925636915497</v>
      </c>
      <c r="H19" s="30">
        <f t="shared" si="3"/>
        <v>64100.340517916702</v>
      </c>
      <c r="I19" s="30">
        <f t="shared" si="3"/>
        <v>63972.7416799165</v>
      </c>
      <c r="J19" s="30">
        <f t="shared" si="3"/>
        <v>63930.018882918201</v>
      </c>
      <c r="K19" s="30">
        <f t="shared" si="3"/>
        <v>64731.1883179172</v>
      </c>
      <c r="L19" s="30">
        <f t="shared" si="3"/>
        <v>66159.056997911204</v>
      </c>
      <c r="M19" s="30">
        <f t="shared" si="3"/>
        <v>64320.054253928603</v>
      </c>
      <c r="N19" s="30">
        <f t="shared" si="3"/>
        <v>66229.887723930093</v>
      </c>
      <c r="O19" s="30">
        <f t="shared" si="3"/>
        <v>67835.909513919105</v>
      </c>
      <c r="P19" s="30">
        <f t="shared" si="3"/>
        <v>68663.589258915497</v>
      </c>
      <c r="Q19" s="30">
        <f t="shared" si="3"/>
        <v>68967.662552908107</v>
      </c>
      <c r="R19" s="30">
        <f t="shared" si="3"/>
        <v>68005.293111915598</v>
      </c>
      <c r="S19" s="30">
        <f t="shared" si="3"/>
        <v>66095.992138918096</v>
      </c>
      <c r="T19" s="30">
        <f t="shared" si="3"/>
        <v>64197.343216923698</v>
      </c>
      <c r="U19" s="30">
        <f t="shared" si="3"/>
        <v>63828.459340912297</v>
      </c>
    </row>
    <row r="20" spans="1:21" x14ac:dyDescent="0.35">
      <c r="A20" s="32" t="s">
        <v>34</v>
      </c>
      <c r="B20" s="30">
        <v>6577.2030333677612</v>
      </c>
      <c r="C20" s="30">
        <v>6517.863728410256</v>
      </c>
      <c r="D20" s="30">
        <v>6758.5640651113245</v>
      </c>
      <c r="E20" s="30">
        <v>7101.7697272795303</v>
      </c>
      <c r="F20" s="30">
        <v>7731.3205315966316</v>
      </c>
      <c r="G20" s="30">
        <v>8382.9826540153208</v>
      </c>
      <c r="H20" s="30">
        <v>8258.5658040907292</v>
      </c>
      <c r="I20" s="30">
        <v>8250.0367126712663</v>
      </c>
      <c r="J20" s="30">
        <v>8171.9523612258417</v>
      </c>
      <c r="K20" s="30">
        <v>7846.4724941815375</v>
      </c>
      <c r="L20" s="30">
        <v>7131.8429303623707</v>
      </c>
      <c r="M20" s="30">
        <v>6435.9656242779847</v>
      </c>
      <c r="N20" s="30">
        <v>6274.5055481962372</v>
      </c>
      <c r="O20" s="30">
        <v>6312.0018844876049</v>
      </c>
      <c r="P20" s="30">
        <v>5809.2572836427771</v>
      </c>
      <c r="Q20" s="30">
        <v>4517.1497010536204</v>
      </c>
      <c r="R20" s="30">
        <v>3903.818377340549</v>
      </c>
      <c r="S20" s="30">
        <v>3810.4043134521817</v>
      </c>
      <c r="T20" s="30">
        <v>1317.9985087060979</v>
      </c>
      <c r="U20" s="30">
        <v>2591.4500657119506</v>
      </c>
    </row>
    <row r="21" spans="1:21" x14ac:dyDescent="0.35">
      <c r="A21" s="32" t="s">
        <v>35</v>
      </c>
      <c r="B21" s="30">
        <v>17116</v>
      </c>
      <c r="C21" s="30">
        <v>17116</v>
      </c>
      <c r="D21" s="30">
        <v>17116</v>
      </c>
      <c r="E21" s="30">
        <v>17116</v>
      </c>
      <c r="F21" s="30">
        <v>17116</v>
      </c>
      <c r="G21" s="30">
        <v>17116</v>
      </c>
      <c r="H21" s="30">
        <v>17116</v>
      </c>
      <c r="I21" s="30">
        <v>17116</v>
      </c>
      <c r="J21" s="30">
        <v>17116</v>
      </c>
      <c r="K21" s="30">
        <v>17116</v>
      </c>
      <c r="L21" s="30">
        <v>17116</v>
      </c>
      <c r="M21" s="30">
        <v>17116</v>
      </c>
      <c r="N21" s="30">
        <v>17116</v>
      </c>
      <c r="O21" s="30">
        <v>17116</v>
      </c>
      <c r="P21" s="30">
        <v>17116</v>
      </c>
      <c r="Q21" s="30">
        <v>17116</v>
      </c>
      <c r="R21" s="30">
        <v>17116</v>
      </c>
      <c r="S21" s="30">
        <v>17116</v>
      </c>
      <c r="T21" s="30">
        <v>17116</v>
      </c>
      <c r="U21" s="30">
        <v>16916</v>
      </c>
    </row>
    <row r="22" spans="1:21" x14ac:dyDescent="0.35">
      <c r="A22" s="7" t="s">
        <v>36</v>
      </c>
      <c r="B22" s="33">
        <f>B20/B21</f>
        <v>0.38427220339844365</v>
      </c>
      <c r="C22" s="33">
        <f t="shared" ref="C22:U22" si="4">C20/C21</f>
        <v>0.38080531248015048</v>
      </c>
      <c r="D22" s="33">
        <f t="shared" si="4"/>
        <v>0.39486819730727535</v>
      </c>
      <c r="E22" s="33">
        <f t="shared" si="4"/>
        <v>0.41491994200043997</v>
      </c>
      <c r="F22" s="33">
        <f t="shared" si="4"/>
        <v>0.45170136314539794</v>
      </c>
      <c r="G22" s="33">
        <f t="shared" si="4"/>
        <v>0.48977463507918445</v>
      </c>
      <c r="H22" s="33">
        <f t="shared" si="4"/>
        <v>0.48250559734112697</v>
      </c>
      <c r="I22" s="33">
        <f t="shared" si="4"/>
        <v>0.48200728632106021</v>
      </c>
      <c r="J22" s="33">
        <f t="shared" si="4"/>
        <v>0.47744521858061706</v>
      </c>
      <c r="K22" s="33">
        <f t="shared" si="4"/>
        <v>0.45842910108562385</v>
      </c>
      <c r="L22" s="33">
        <f t="shared" si="4"/>
        <v>0.41667696484940236</v>
      </c>
      <c r="M22" s="33">
        <f t="shared" si="4"/>
        <v>0.37602042675145975</v>
      </c>
      <c r="N22" s="33">
        <f t="shared" si="4"/>
        <v>0.36658714350293509</v>
      </c>
      <c r="O22" s="33">
        <f t="shared" si="4"/>
        <v>0.36877786191210593</v>
      </c>
      <c r="P22" s="33">
        <f t="shared" si="4"/>
        <v>0.33940507616515408</v>
      </c>
      <c r="Q22" s="33">
        <f t="shared" si="4"/>
        <v>0.26391386428216995</v>
      </c>
      <c r="R22" s="33">
        <f t="shared" si="4"/>
        <v>0.22808006411197412</v>
      </c>
      <c r="S22" s="33">
        <f t="shared" si="4"/>
        <v>0.22262235998201577</v>
      </c>
      <c r="T22" s="33">
        <f t="shared" si="4"/>
        <v>7.700388576221652E-2</v>
      </c>
      <c r="U22" s="33">
        <f t="shared" si="4"/>
        <v>0.15319520369543335</v>
      </c>
    </row>
    <row r="23" spans="1:21" x14ac:dyDescent="0.35">
      <c r="A23" s="7" t="s">
        <v>37</v>
      </c>
      <c r="B23" s="34">
        <f>AVERAGE(B22:U22)</f>
        <v>0.3614505853877093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5" spans="1:21" x14ac:dyDescent="0.35">
      <c r="A25" s="26" t="s">
        <v>4</v>
      </c>
    </row>
    <row r="26" spans="1:21" x14ac:dyDescent="0.35">
      <c r="A26" s="27" t="s">
        <v>32</v>
      </c>
      <c r="B26" s="28">
        <f>B2</f>
        <v>44595.791666666664</v>
      </c>
      <c r="C26" s="28">
        <f t="shared" ref="C26:U27" si="5">C2</f>
        <v>44595.833333333336</v>
      </c>
      <c r="D26" s="28">
        <f t="shared" si="5"/>
        <v>44595.875</v>
      </c>
      <c r="E26" s="28">
        <f t="shared" si="5"/>
        <v>44595.916666666664</v>
      </c>
      <c r="F26" s="28">
        <f t="shared" si="5"/>
        <v>44595.958333333336</v>
      </c>
      <c r="G26" s="28">
        <f t="shared" si="5"/>
        <v>44595.5</v>
      </c>
      <c r="H26" s="28">
        <f t="shared" si="5"/>
        <v>44595.541666666664</v>
      </c>
      <c r="I26" s="28">
        <f t="shared" si="5"/>
        <v>44595.583333333336</v>
      </c>
      <c r="J26" s="28">
        <f t="shared" si="5"/>
        <v>44595.666666666664</v>
      </c>
      <c r="K26" s="28">
        <f t="shared" si="5"/>
        <v>44595.708333333336</v>
      </c>
      <c r="L26" s="28">
        <f t="shared" si="5"/>
        <v>44595.75</v>
      </c>
      <c r="M26" s="28">
        <f t="shared" si="5"/>
        <v>44596.25</v>
      </c>
      <c r="N26" s="28">
        <f t="shared" si="5"/>
        <v>44596.291666666664</v>
      </c>
      <c r="O26" s="28">
        <f t="shared" si="5"/>
        <v>44596.333333333336</v>
      </c>
      <c r="P26" s="28">
        <f t="shared" si="5"/>
        <v>44596.375</v>
      </c>
      <c r="Q26" s="28">
        <f t="shared" si="5"/>
        <v>44596.416666666664</v>
      </c>
      <c r="R26" s="28">
        <f t="shared" si="5"/>
        <v>44596.458333333336</v>
      </c>
      <c r="S26" s="28">
        <f t="shared" si="5"/>
        <v>44596.5</v>
      </c>
      <c r="T26" s="28">
        <f t="shared" si="5"/>
        <v>44597.333333333336</v>
      </c>
      <c r="U26" s="28">
        <f t="shared" si="5"/>
        <v>44617.333333333336</v>
      </c>
    </row>
    <row r="27" spans="1:21" s="31" customFormat="1" x14ac:dyDescent="0.35">
      <c r="A27" s="35" t="s">
        <v>33</v>
      </c>
      <c r="B27" s="30">
        <f>B3</f>
        <v>67903.807135915893</v>
      </c>
      <c r="C27" s="30">
        <f t="shared" si="5"/>
        <v>67900.978298925693</v>
      </c>
      <c r="D27" s="30">
        <f t="shared" si="5"/>
        <v>67356.247428925999</v>
      </c>
      <c r="E27" s="30">
        <f t="shared" si="5"/>
        <v>66255.113319927899</v>
      </c>
      <c r="F27" s="30">
        <f t="shared" si="5"/>
        <v>64487.667323926697</v>
      </c>
      <c r="G27" s="30">
        <f t="shared" si="5"/>
        <v>63973.925636915497</v>
      </c>
      <c r="H27" s="30">
        <f t="shared" si="5"/>
        <v>64100.340517916702</v>
      </c>
      <c r="I27" s="30">
        <f t="shared" si="5"/>
        <v>63972.7416799165</v>
      </c>
      <c r="J27" s="30">
        <f t="shared" si="5"/>
        <v>63930.018882918201</v>
      </c>
      <c r="K27" s="30">
        <f t="shared" si="5"/>
        <v>64731.1883179172</v>
      </c>
      <c r="L27" s="30">
        <f t="shared" si="5"/>
        <v>66159.056997911204</v>
      </c>
      <c r="M27" s="30">
        <f t="shared" si="5"/>
        <v>64320.054253928603</v>
      </c>
      <c r="N27" s="30">
        <f t="shared" si="5"/>
        <v>66229.887723930093</v>
      </c>
      <c r="O27" s="30">
        <f t="shared" si="5"/>
        <v>67835.909513919105</v>
      </c>
      <c r="P27" s="30">
        <f t="shared" si="5"/>
        <v>68663.589258915497</v>
      </c>
      <c r="Q27" s="30">
        <f t="shared" si="5"/>
        <v>68967.662552908107</v>
      </c>
      <c r="R27" s="30">
        <f t="shared" si="5"/>
        <v>68005.293111915598</v>
      </c>
      <c r="S27" s="30">
        <f t="shared" si="5"/>
        <v>66095.992138918096</v>
      </c>
      <c r="T27" s="30">
        <f t="shared" si="5"/>
        <v>64197.343216923698</v>
      </c>
      <c r="U27" s="30">
        <f t="shared" si="5"/>
        <v>63828.459340912297</v>
      </c>
    </row>
    <row r="28" spans="1:21" x14ac:dyDescent="0.35">
      <c r="A28" s="32" t="s">
        <v>34</v>
      </c>
      <c r="B28" s="30">
        <v>76.50540730898318</v>
      </c>
      <c r="C28" s="30">
        <v>22.66171426631724</v>
      </c>
      <c r="D28" s="30">
        <v>22.664792383455058</v>
      </c>
      <c r="E28" s="30">
        <v>22.685452788708222</v>
      </c>
      <c r="F28" s="30">
        <v>22.656830600945185</v>
      </c>
      <c r="G28" s="30">
        <v>2643.3312791138883</v>
      </c>
      <c r="H28" s="30">
        <v>2875.8506548566284</v>
      </c>
      <c r="I28" s="30">
        <v>2985.9464722955877</v>
      </c>
      <c r="J28" s="30">
        <v>2646.3485933056131</v>
      </c>
      <c r="K28" s="30">
        <v>2520.4986813603005</v>
      </c>
      <c r="L28" s="30">
        <v>1368.6469655448323</v>
      </c>
      <c r="M28" s="30">
        <v>22.622915739134562</v>
      </c>
      <c r="N28" s="30">
        <v>22.601386038729412</v>
      </c>
      <c r="O28" s="30">
        <v>70.531507032075154</v>
      </c>
      <c r="P28" s="30">
        <v>1971.2738436653424</v>
      </c>
      <c r="Q28" s="30">
        <v>4687.6465332790222</v>
      </c>
      <c r="R28" s="30">
        <v>5422.0331452495548</v>
      </c>
      <c r="S28" s="30">
        <v>5665.3028938553089</v>
      </c>
      <c r="T28" s="30">
        <v>113.43025643458967</v>
      </c>
      <c r="U28" s="30">
        <v>262.64111926508866</v>
      </c>
    </row>
    <row r="29" spans="1:21" x14ac:dyDescent="0.35">
      <c r="A29" s="32" t="s">
        <v>35</v>
      </c>
      <c r="B29" s="30">
        <v>7334</v>
      </c>
      <c r="C29" s="30">
        <v>7334</v>
      </c>
      <c r="D29" s="30">
        <v>7334</v>
      </c>
      <c r="E29" s="30">
        <v>7334</v>
      </c>
      <c r="F29" s="30">
        <v>7334</v>
      </c>
      <c r="G29" s="30">
        <v>7334</v>
      </c>
      <c r="H29" s="30">
        <v>7334</v>
      </c>
      <c r="I29" s="30">
        <v>7334</v>
      </c>
      <c r="J29" s="30">
        <v>7334</v>
      </c>
      <c r="K29" s="30">
        <v>7334</v>
      </c>
      <c r="L29" s="30">
        <v>7334</v>
      </c>
      <c r="M29" s="30">
        <v>7334</v>
      </c>
      <c r="N29" s="30">
        <v>7334</v>
      </c>
      <c r="O29" s="30">
        <v>7334</v>
      </c>
      <c r="P29" s="30">
        <v>7334</v>
      </c>
      <c r="Q29" s="30">
        <v>7334</v>
      </c>
      <c r="R29" s="30">
        <v>7334</v>
      </c>
      <c r="S29" s="30">
        <v>7334</v>
      </c>
      <c r="T29" s="30">
        <v>7334</v>
      </c>
      <c r="U29" s="30">
        <v>7334</v>
      </c>
    </row>
    <row r="30" spans="1:21" x14ac:dyDescent="0.35">
      <c r="A30" s="7" t="s">
        <v>36</v>
      </c>
      <c r="B30" s="33">
        <f>B28/B29</f>
        <v>1.0431607214205506E-2</v>
      </c>
      <c r="C30" s="33">
        <f t="shared" ref="C30:U30" si="6">C28/C29</f>
        <v>3.0899528587833708E-3</v>
      </c>
      <c r="D30" s="33">
        <f t="shared" si="6"/>
        <v>3.0903725638744286E-3</v>
      </c>
      <c r="E30" s="33">
        <f t="shared" si="6"/>
        <v>3.0931896357660514E-3</v>
      </c>
      <c r="F30" s="33">
        <f t="shared" si="6"/>
        <v>3.089286964950257E-3</v>
      </c>
      <c r="G30" s="33">
        <f t="shared" si="6"/>
        <v>0.36042149974282633</v>
      </c>
      <c r="H30" s="33">
        <f t="shared" si="6"/>
        <v>0.39212580513452799</v>
      </c>
      <c r="I30" s="33">
        <f t="shared" si="6"/>
        <v>0.40713750644881208</v>
      </c>
      <c r="J30" s="33">
        <f t="shared" si="6"/>
        <v>0.36083291427674025</v>
      </c>
      <c r="K30" s="33">
        <f t="shared" si="6"/>
        <v>0.34367312262889288</v>
      </c>
      <c r="L30" s="33">
        <f t="shared" si="6"/>
        <v>0.18661671196411675</v>
      </c>
      <c r="M30" s="33">
        <f t="shared" si="6"/>
        <v>3.084662631460944E-3</v>
      </c>
      <c r="N30" s="33">
        <f t="shared" si="6"/>
        <v>3.0817270300967292E-3</v>
      </c>
      <c r="O30" s="33">
        <f t="shared" si="6"/>
        <v>9.6170584990557893E-3</v>
      </c>
      <c r="P30" s="33">
        <f t="shared" si="6"/>
        <v>0.26878563453304366</v>
      </c>
      <c r="Q30" s="33">
        <f t="shared" si="6"/>
        <v>0.63916642122702783</v>
      </c>
      <c r="R30" s="33">
        <f t="shared" si="6"/>
        <v>0.73930094699339444</v>
      </c>
      <c r="S30" s="33">
        <f t="shared" si="6"/>
        <v>0.77247107906399082</v>
      </c>
      <c r="T30" s="33">
        <f t="shared" si="6"/>
        <v>1.5466356208697801E-2</v>
      </c>
      <c r="U30" s="33">
        <f t="shared" si="6"/>
        <v>3.5811442495921553E-2</v>
      </c>
    </row>
    <row r="31" spans="1:21" x14ac:dyDescent="0.35">
      <c r="A31" s="7" t="s">
        <v>37</v>
      </c>
      <c r="B31" s="34">
        <f>AVERAGE(B30:U30)</f>
        <v>0.22801936490580932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</sheetData>
  <pageMargins left="0.7" right="0.7" top="0.75" bottom="0.75" header="0.3" footer="0.3"/>
  <pageSetup orientation="portrait" horizontalDpi="90" verticalDpi="9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BDBCE-D385-4974-AC7F-F673EF8E1C0B}">
  <dimension ref="A1:U31"/>
  <sheetViews>
    <sheetView workbookViewId="0">
      <selection activeCell="F38" sqref="F38"/>
    </sheetView>
  </sheetViews>
  <sheetFormatPr defaultColWidth="21.81640625" defaultRowHeight="14.5" x14ac:dyDescent="0.35"/>
  <cols>
    <col min="1" max="1" width="22" bestFit="1" customWidth="1"/>
    <col min="2" max="18" width="14.81640625" bestFit="1" customWidth="1"/>
    <col min="19" max="21" width="13.81640625" bestFit="1" customWidth="1"/>
  </cols>
  <sheetData>
    <row r="1" spans="1:21" x14ac:dyDescent="0.35">
      <c r="A1" s="26" t="s">
        <v>13</v>
      </c>
    </row>
    <row r="2" spans="1:21" x14ac:dyDescent="0.35">
      <c r="A2" s="27" t="s">
        <v>32</v>
      </c>
      <c r="B2" s="28">
        <v>44239.416666666664</v>
      </c>
      <c r="C2" s="28">
        <v>44239.458333333336</v>
      </c>
      <c r="D2" s="28">
        <v>44240.458333333336</v>
      </c>
      <c r="E2" s="28">
        <v>44240.5</v>
      </c>
      <c r="F2" s="28">
        <v>44241.791666666664</v>
      </c>
      <c r="G2" s="28">
        <v>44241.833333333336</v>
      </c>
      <c r="H2" s="28">
        <v>44241.875</v>
      </c>
      <c r="I2" s="28">
        <v>44241.916666666664</v>
      </c>
      <c r="J2" s="28">
        <v>44241.958333333336</v>
      </c>
      <c r="K2" s="28">
        <v>44242</v>
      </c>
      <c r="L2" s="28">
        <v>44241.458333333336</v>
      </c>
      <c r="M2" s="28">
        <v>44241.5</v>
      </c>
      <c r="N2" s="28">
        <v>44241.541666666664</v>
      </c>
      <c r="O2" s="28">
        <v>44241.583333333336</v>
      </c>
      <c r="P2" s="28">
        <v>44241.625</v>
      </c>
      <c r="Q2" s="28">
        <v>44241.666666666664</v>
      </c>
      <c r="R2" s="28">
        <v>44241.708333333336</v>
      </c>
      <c r="S2" s="28">
        <v>44241.75</v>
      </c>
      <c r="T2" s="28">
        <v>44242.041666666664</v>
      </c>
      <c r="U2" s="28">
        <v>44242.083333333336</v>
      </c>
    </row>
    <row r="3" spans="1:21" s="31" customFormat="1" x14ac:dyDescent="0.35">
      <c r="A3" s="29" t="s">
        <v>33</v>
      </c>
      <c r="B3" s="30">
        <v>63866.0931819334</v>
      </c>
      <c r="C3" s="30">
        <v>64022.492900933299</v>
      </c>
      <c r="D3" s="30">
        <v>64271.807102917599</v>
      </c>
      <c r="E3" s="30">
        <v>63727.028274914002</v>
      </c>
      <c r="F3" s="30">
        <v>69754.206649916901</v>
      </c>
      <c r="G3" s="30">
        <v>69811.954402924806</v>
      </c>
      <c r="H3" s="30">
        <v>69415.553632926996</v>
      </c>
      <c r="I3" s="30">
        <v>68544.790875929495</v>
      </c>
      <c r="J3" s="30">
        <v>67294.506135928401</v>
      </c>
      <c r="K3" s="30">
        <v>66376.923785917606</v>
      </c>
      <c r="L3" s="30">
        <v>64255.669240920302</v>
      </c>
      <c r="M3" s="30">
        <v>64906.6715989203</v>
      </c>
      <c r="N3" s="30">
        <v>65091.067123918197</v>
      </c>
      <c r="O3" s="30">
        <v>65089.124854916299</v>
      </c>
      <c r="P3" s="30">
        <v>65253.6624139138</v>
      </c>
      <c r="Q3" s="30">
        <v>65620.463812917893</v>
      </c>
      <c r="R3" s="30">
        <v>66526.7679329151</v>
      </c>
      <c r="S3" s="30">
        <v>68154.885094918398</v>
      </c>
      <c r="T3" s="30">
        <v>65856.277814929097</v>
      </c>
      <c r="U3" s="30">
        <v>63993.584082924703</v>
      </c>
    </row>
    <row r="4" spans="1:21" x14ac:dyDescent="0.35">
      <c r="A4" s="32" t="s">
        <v>34</v>
      </c>
      <c r="B4" s="30">
        <v>2416.5565947617424</v>
      </c>
      <c r="C4" s="30">
        <v>2348.1034509054812</v>
      </c>
      <c r="D4" s="30">
        <v>1416.9060251320732</v>
      </c>
      <c r="E4" s="30">
        <v>1361.7454653252489</v>
      </c>
      <c r="F4" s="30">
        <v>2796.4763350497346</v>
      </c>
      <c r="G4" s="30">
        <v>2273.3050933382497</v>
      </c>
      <c r="H4" s="30">
        <v>1953.8330265186055</v>
      </c>
      <c r="I4" s="30">
        <v>1822.6277492221518</v>
      </c>
      <c r="J4" s="30">
        <v>1503.4931640678144</v>
      </c>
      <c r="K4" s="30">
        <v>983.4255676411168</v>
      </c>
      <c r="L4" s="30">
        <v>1692.4546342923911</v>
      </c>
      <c r="M4" s="30">
        <v>1760.9625313960173</v>
      </c>
      <c r="N4" s="30">
        <v>1724.9041559494872</v>
      </c>
      <c r="O4" s="30">
        <v>2270.559759031933</v>
      </c>
      <c r="P4" s="30">
        <v>2509.015187655556</v>
      </c>
      <c r="Q4" s="30">
        <v>2603.028778269028</v>
      </c>
      <c r="R4" s="30">
        <v>2713.0021901639302</v>
      </c>
      <c r="S4" s="30">
        <v>2869.9136028205035</v>
      </c>
      <c r="T4" s="30">
        <v>865.65301683216933</v>
      </c>
      <c r="U4" s="30">
        <v>681.39027849693275</v>
      </c>
    </row>
    <row r="5" spans="1:21" x14ac:dyDescent="0.35">
      <c r="A5" s="32" t="s">
        <v>35</v>
      </c>
      <c r="B5" s="30">
        <v>3579</v>
      </c>
      <c r="C5" s="30">
        <v>3579</v>
      </c>
      <c r="D5" s="30">
        <v>3579</v>
      </c>
      <c r="E5" s="30">
        <v>3579</v>
      </c>
      <c r="F5" s="30">
        <v>3579</v>
      </c>
      <c r="G5" s="30">
        <v>3579</v>
      </c>
      <c r="H5" s="30">
        <v>3579</v>
      </c>
      <c r="I5" s="30">
        <v>3579</v>
      </c>
      <c r="J5" s="30">
        <v>3579</v>
      </c>
      <c r="K5" s="30">
        <v>3579</v>
      </c>
      <c r="L5" s="30">
        <v>3579</v>
      </c>
      <c r="M5" s="30">
        <v>3579</v>
      </c>
      <c r="N5" s="30">
        <v>3579</v>
      </c>
      <c r="O5" s="30">
        <v>3579</v>
      </c>
      <c r="P5" s="30">
        <v>3579</v>
      </c>
      <c r="Q5" s="30">
        <v>3579</v>
      </c>
      <c r="R5" s="30">
        <v>3579</v>
      </c>
      <c r="S5" s="30">
        <v>3579</v>
      </c>
      <c r="T5" s="30">
        <v>3579</v>
      </c>
      <c r="U5" s="30">
        <v>3579</v>
      </c>
    </row>
    <row r="6" spans="1:21" x14ac:dyDescent="0.35">
      <c r="A6" s="7" t="s">
        <v>36</v>
      </c>
      <c r="B6" s="33">
        <f>B4/B5</f>
        <v>0.67520441317735191</v>
      </c>
      <c r="C6" s="33">
        <f t="shared" ref="C6:U6" si="0">C4/C5</f>
        <v>0.65607808072240326</v>
      </c>
      <c r="D6" s="33">
        <f t="shared" si="0"/>
        <v>0.39589439092821266</v>
      </c>
      <c r="E6" s="33">
        <f t="shared" si="0"/>
        <v>0.3804821082216398</v>
      </c>
      <c r="F6" s="33">
        <f t="shared" si="0"/>
        <v>0.78135689719187895</v>
      </c>
      <c r="G6" s="33">
        <f>G4/G5</f>
        <v>0.6351788469791142</v>
      </c>
      <c r="H6" s="33">
        <f t="shared" si="0"/>
        <v>0.54591590570511472</v>
      </c>
      <c r="I6" s="33">
        <f t="shared" si="0"/>
        <v>0.50925614675109021</v>
      </c>
      <c r="J6" s="33">
        <f t="shared" si="0"/>
        <v>0.42008750043805937</v>
      </c>
      <c r="K6" s="33">
        <f t="shared" si="0"/>
        <v>0.27477663247865797</v>
      </c>
      <c r="L6" s="33">
        <f t="shared" si="0"/>
        <v>0.47288478186431715</v>
      </c>
      <c r="M6" s="33">
        <f t="shared" si="0"/>
        <v>0.49202641279575782</v>
      </c>
      <c r="N6" s="33">
        <f t="shared" si="0"/>
        <v>0.48195142664137669</v>
      </c>
      <c r="O6" s="33">
        <f t="shared" si="0"/>
        <v>0.63441177955628192</v>
      </c>
      <c r="P6" s="33">
        <f t="shared" si="0"/>
        <v>0.7010380518735837</v>
      </c>
      <c r="Q6" s="33">
        <f t="shared" si="0"/>
        <v>0.72730616883739252</v>
      </c>
      <c r="R6" s="33">
        <f t="shared" si="0"/>
        <v>0.75803358205195037</v>
      </c>
      <c r="S6" s="33">
        <f t="shared" si="0"/>
        <v>0.80187583202584622</v>
      </c>
      <c r="T6" s="33">
        <f t="shared" si="0"/>
        <v>0.24187008014310404</v>
      </c>
      <c r="U6" s="33">
        <f t="shared" si="0"/>
        <v>0.1903856603791374</v>
      </c>
    </row>
    <row r="7" spans="1:21" x14ac:dyDescent="0.35">
      <c r="A7" s="7" t="s">
        <v>37</v>
      </c>
      <c r="B7" s="34">
        <f>AVERAGE(B6:U6)</f>
        <v>0.53880073493811342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9" spans="1:21" x14ac:dyDescent="0.35">
      <c r="A9" s="26" t="s">
        <v>14</v>
      </c>
    </row>
    <row r="10" spans="1:21" x14ac:dyDescent="0.35">
      <c r="A10" s="27" t="s">
        <v>32</v>
      </c>
      <c r="B10" s="28">
        <f>B2</f>
        <v>44239.416666666664</v>
      </c>
      <c r="C10" s="28">
        <f t="shared" ref="C10:U11" si="1">C2</f>
        <v>44239.458333333336</v>
      </c>
      <c r="D10" s="28">
        <f t="shared" si="1"/>
        <v>44240.458333333336</v>
      </c>
      <c r="E10" s="28">
        <f t="shared" si="1"/>
        <v>44240.5</v>
      </c>
      <c r="F10" s="28">
        <f t="shared" si="1"/>
        <v>44241.791666666664</v>
      </c>
      <c r="G10" s="28">
        <f t="shared" si="1"/>
        <v>44241.833333333336</v>
      </c>
      <c r="H10" s="28">
        <f t="shared" si="1"/>
        <v>44241.875</v>
      </c>
      <c r="I10" s="28">
        <f t="shared" si="1"/>
        <v>44241.916666666664</v>
      </c>
      <c r="J10" s="28">
        <f t="shared" si="1"/>
        <v>44241.958333333336</v>
      </c>
      <c r="K10" s="28">
        <f t="shared" si="1"/>
        <v>44242</v>
      </c>
      <c r="L10" s="28">
        <f t="shared" si="1"/>
        <v>44241.458333333336</v>
      </c>
      <c r="M10" s="28">
        <f t="shared" si="1"/>
        <v>44241.5</v>
      </c>
      <c r="N10" s="28">
        <f t="shared" si="1"/>
        <v>44241.541666666664</v>
      </c>
      <c r="O10" s="28">
        <f t="shared" si="1"/>
        <v>44241.583333333336</v>
      </c>
      <c r="P10" s="28">
        <f t="shared" si="1"/>
        <v>44241.625</v>
      </c>
      <c r="Q10" s="28">
        <f t="shared" si="1"/>
        <v>44241.666666666664</v>
      </c>
      <c r="R10" s="28">
        <f t="shared" si="1"/>
        <v>44241.708333333336</v>
      </c>
      <c r="S10" s="28">
        <f t="shared" si="1"/>
        <v>44241.75</v>
      </c>
      <c r="T10" s="28">
        <f t="shared" si="1"/>
        <v>44242.041666666664</v>
      </c>
      <c r="U10" s="28">
        <f t="shared" si="1"/>
        <v>44242.083333333336</v>
      </c>
    </row>
    <row r="11" spans="1:21" s="31" customFormat="1" x14ac:dyDescent="0.35">
      <c r="A11" s="35" t="s">
        <v>33</v>
      </c>
      <c r="B11" s="30">
        <f>B3</f>
        <v>63866.0931819334</v>
      </c>
      <c r="C11" s="30">
        <f t="shared" si="1"/>
        <v>64022.492900933299</v>
      </c>
      <c r="D11" s="30">
        <f t="shared" si="1"/>
        <v>64271.807102917599</v>
      </c>
      <c r="E11" s="30">
        <f t="shared" si="1"/>
        <v>63727.028274914002</v>
      </c>
      <c r="F11" s="30">
        <f t="shared" si="1"/>
        <v>69754.206649916901</v>
      </c>
      <c r="G11" s="30">
        <f t="shared" si="1"/>
        <v>69811.954402924806</v>
      </c>
      <c r="H11" s="30">
        <f t="shared" si="1"/>
        <v>69415.553632926996</v>
      </c>
      <c r="I11" s="30">
        <f t="shared" si="1"/>
        <v>68544.790875929495</v>
      </c>
      <c r="J11" s="30">
        <f t="shared" si="1"/>
        <v>67294.506135928401</v>
      </c>
      <c r="K11" s="30">
        <f t="shared" si="1"/>
        <v>66376.923785917606</v>
      </c>
      <c r="L11" s="30">
        <f t="shared" si="1"/>
        <v>64255.669240920302</v>
      </c>
      <c r="M11" s="30">
        <f t="shared" si="1"/>
        <v>64906.6715989203</v>
      </c>
      <c r="N11" s="30">
        <f t="shared" si="1"/>
        <v>65091.067123918197</v>
      </c>
      <c r="O11" s="30">
        <f t="shared" si="1"/>
        <v>65089.124854916299</v>
      </c>
      <c r="P11" s="30">
        <f t="shared" si="1"/>
        <v>65253.6624139138</v>
      </c>
      <c r="Q11" s="30">
        <f t="shared" si="1"/>
        <v>65620.463812917893</v>
      </c>
      <c r="R11" s="30">
        <f t="shared" si="1"/>
        <v>66526.7679329151</v>
      </c>
      <c r="S11" s="30">
        <f t="shared" si="1"/>
        <v>68154.885094918398</v>
      </c>
      <c r="T11" s="30">
        <f t="shared" si="1"/>
        <v>65856.277814929097</v>
      </c>
      <c r="U11" s="30">
        <f t="shared" si="1"/>
        <v>63993.584082924703</v>
      </c>
    </row>
    <row r="12" spans="1:21" x14ac:dyDescent="0.35">
      <c r="A12" s="32" t="s">
        <v>34</v>
      </c>
      <c r="B12" s="30">
        <v>482.80527365723208</v>
      </c>
      <c r="C12" s="30">
        <v>356.8767213938242</v>
      </c>
      <c r="D12" s="30">
        <v>149.15317483467624</v>
      </c>
      <c r="E12" s="30">
        <v>178.4885981610397</v>
      </c>
      <c r="F12" s="30">
        <v>1770.5326264839043</v>
      </c>
      <c r="G12" s="30">
        <v>1715.3766893890011</v>
      </c>
      <c r="H12" s="30">
        <v>1610.3739237379114</v>
      </c>
      <c r="I12" s="30">
        <v>1683.7815878556914</v>
      </c>
      <c r="J12" s="30">
        <v>1565.5134789899653</v>
      </c>
      <c r="K12" s="30">
        <v>1312.4633183955902</v>
      </c>
      <c r="L12" s="30">
        <v>2358.373777605445</v>
      </c>
      <c r="M12" s="30">
        <v>2435.6306854810723</v>
      </c>
      <c r="N12" s="30">
        <v>2409.6420959381167</v>
      </c>
      <c r="O12" s="30">
        <v>2433.3788909091973</v>
      </c>
      <c r="P12" s="30">
        <v>2392.6446212474743</v>
      </c>
      <c r="Q12" s="30">
        <v>2383.3091761629694</v>
      </c>
      <c r="R12" s="30">
        <v>2101.1801851294026</v>
      </c>
      <c r="S12" s="30">
        <v>1845.6733867540377</v>
      </c>
      <c r="T12" s="30">
        <v>1348.3860465561847</v>
      </c>
      <c r="U12" s="30">
        <v>1418.7473721231108</v>
      </c>
    </row>
    <row r="13" spans="1:21" x14ac:dyDescent="0.35">
      <c r="A13" s="32" t="s">
        <v>35</v>
      </c>
      <c r="B13" s="30">
        <v>4406</v>
      </c>
      <c r="C13" s="30">
        <v>4406</v>
      </c>
      <c r="D13" s="30">
        <v>4406</v>
      </c>
      <c r="E13" s="30">
        <v>4406</v>
      </c>
      <c r="F13" s="30">
        <v>4406</v>
      </c>
      <c r="G13" s="30">
        <v>4406</v>
      </c>
      <c r="H13" s="30">
        <v>4406</v>
      </c>
      <c r="I13" s="30">
        <v>4406</v>
      </c>
      <c r="J13" s="30">
        <v>4406</v>
      </c>
      <c r="K13" s="30">
        <v>4406</v>
      </c>
      <c r="L13" s="30">
        <v>4406</v>
      </c>
      <c r="M13" s="30">
        <v>4406</v>
      </c>
      <c r="N13" s="30">
        <v>4406</v>
      </c>
      <c r="O13" s="30">
        <v>4406</v>
      </c>
      <c r="P13" s="30">
        <v>4406</v>
      </c>
      <c r="Q13" s="30">
        <v>4406</v>
      </c>
      <c r="R13" s="30">
        <v>4406</v>
      </c>
      <c r="S13" s="30">
        <v>4406</v>
      </c>
      <c r="T13" s="30">
        <v>4406</v>
      </c>
      <c r="U13" s="30">
        <v>4406</v>
      </c>
    </row>
    <row r="14" spans="1:21" x14ac:dyDescent="0.35">
      <c r="A14" s="7" t="s">
        <v>36</v>
      </c>
      <c r="B14" s="33">
        <f>B12/B13</f>
        <v>0.10957904531485067</v>
      </c>
      <c r="C14" s="33">
        <f t="shared" ref="C14:U14" si="2">C12/C13</f>
        <v>8.0997894097554285E-2</v>
      </c>
      <c r="D14" s="33">
        <f t="shared" si="2"/>
        <v>3.3852286617039547E-2</v>
      </c>
      <c r="E14" s="33">
        <f t="shared" si="2"/>
        <v>4.0510349106000841E-2</v>
      </c>
      <c r="F14" s="33">
        <f t="shared" si="2"/>
        <v>0.40184580719108132</v>
      </c>
      <c r="G14" s="33">
        <f t="shared" si="2"/>
        <v>0.38932743744643694</v>
      </c>
      <c r="H14" s="33">
        <f t="shared" si="2"/>
        <v>0.36549567038990272</v>
      </c>
      <c r="I14" s="33">
        <f t="shared" si="2"/>
        <v>0.38215651108844562</v>
      </c>
      <c r="J14" s="33">
        <f t="shared" si="2"/>
        <v>0.35531399886290632</v>
      </c>
      <c r="K14" s="33">
        <f t="shared" si="2"/>
        <v>0.29788091656731508</v>
      </c>
      <c r="L14" s="33">
        <f t="shared" si="2"/>
        <v>0.53526413472661027</v>
      </c>
      <c r="M14" s="33">
        <f t="shared" si="2"/>
        <v>0.55279861222902227</v>
      </c>
      <c r="N14" s="33">
        <f t="shared" si="2"/>
        <v>0.54690015795236424</v>
      </c>
      <c r="O14" s="33">
        <f t="shared" si="2"/>
        <v>0.5522875376552876</v>
      </c>
      <c r="P14" s="33">
        <f t="shared" si="2"/>
        <v>0.54304235616147856</v>
      </c>
      <c r="Q14" s="33">
        <f t="shared" si="2"/>
        <v>0.54092355337334752</v>
      </c>
      <c r="R14" s="33">
        <f t="shared" si="2"/>
        <v>0.47689064573976453</v>
      </c>
      <c r="S14" s="33">
        <f t="shared" si="2"/>
        <v>0.4188999969936536</v>
      </c>
      <c r="T14" s="33">
        <f t="shared" si="2"/>
        <v>0.30603405505133563</v>
      </c>
      <c r="U14" s="33">
        <f t="shared" si="2"/>
        <v>0.32200348890674324</v>
      </c>
    </row>
    <row r="15" spans="1:21" x14ac:dyDescent="0.35">
      <c r="A15" s="7" t="s">
        <v>37</v>
      </c>
      <c r="B15" s="34">
        <f>AVERAGE(B14:U14)</f>
        <v>0.36260022277355708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7" spans="1:21" x14ac:dyDescent="0.35">
      <c r="A17" s="26" t="s">
        <v>15</v>
      </c>
    </row>
    <row r="18" spans="1:21" x14ac:dyDescent="0.35">
      <c r="A18" s="27" t="s">
        <v>32</v>
      </c>
      <c r="B18" s="28">
        <f>B2</f>
        <v>44239.416666666664</v>
      </c>
      <c r="C18" s="28">
        <f t="shared" ref="C18:U19" si="3">C2</f>
        <v>44239.458333333336</v>
      </c>
      <c r="D18" s="28">
        <f t="shared" si="3"/>
        <v>44240.458333333336</v>
      </c>
      <c r="E18" s="28">
        <f t="shared" si="3"/>
        <v>44240.5</v>
      </c>
      <c r="F18" s="28">
        <f t="shared" si="3"/>
        <v>44241.791666666664</v>
      </c>
      <c r="G18" s="28">
        <f t="shared" si="3"/>
        <v>44241.833333333336</v>
      </c>
      <c r="H18" s="28">
        <f t="shared" si="3"/>
        <v>44241.875</v>
      </c>
      <c r="I18" s="28">
        <f t="shared" si="3"/>
        <v>44241.916666666664</v>
      </c>
      <c r="J18" s="28">
        <f t="shared" si="3"/>
        <v>44241.958333333336</v>
      </c>
      <c r="K18" s="28">
        <f t="shared" si="3"/>
        <v>44242</v>
      </c>
      <c r="L18" s="28">
        <f t="shared" si="3"/>
        <v>44241.458333333336</v>
      </c>
      <c r="M18" s="28">
        <f t="shared" si="3"/>
        <v>44241.5</v>
      </c>
      <c r="N18" s="28">
        <f t="shared" si="3"/>
        <v>44241.541666666664</v>
      </c>
      <c r="O18" s="28">
        <f t="shared" si="3"/>
        <v>44241.583333333336</v>
      </c>
      <c r="P18" s="28">
        <f t="shared" si="3"/>
        <v>44241.625</v>
      </c>
      <c r="Q18" s="28">
        <f t="shared" si="3"/>
        <v>44241.666666666664</v>
      </c>
      <c r="R18" s="28">
        <f t="shared" si="3"/>
        <v>44241.708333333336</v>
      </c>
      <c r="S18" s="28">
        <f t="shared" si="3"/>
        <v>44241.75</v>
      </c>
      <c r="T18" s="28">
        <f t="shared" si="3"/>
        <v>44242.041666666664</v>
      </c>
      <c r="U18" s="28">
        <f t="shared" si="3"/>
        <v>44242.083333333336</v>
      </c>
    </row>
    <row r="19" spans="1:21" s="31" customFormat="1" x14ac:dyDescent="0.35">
      <c r="A19" s="35" t="s">
        <v>33</v>
      </c>
      <c r="B19" s="30">
        <f>B3</f>
        <v>63866.0931819334</v>
      </c>
      <c r="C19" s="30">
        <f t="shared" si="3"/>
        <v>64022.492900933299</v>
      </c>
      <c r="D19" s="30">
        <f t="shared" si="3"/>
        <v>64271.807102917599</v>
      </c>
      <c r="E19" s="30">
        <f t="shared" si="3"/>
        <v>63727.028274914002</v>
      </c>
      <c r="F19" s="30">
        <f t="shared" si="3"/>
        <v>69754.206649916901</v>
      </c>
      <c r="G19" s="30">
        <f t="shared" si="3"/>
        <v>69811.954402924806</v>
      </c>
      <c r="H19" s="30">
        <f t="shared" si="3"/>
        <v>69415.553632926996</v>
      </c>
      <c r="I19" s="30">
        <f t="shared" si="3"/>
        <v>68544.790875929495</v>
      </c>
      <c r="J19" s="30">
        <f t="shared" si="3"/>
        <v>67294.506135928401</v>
      </c>
      <c r="K19" s="30">
        <f t="shared" si="3"/>
        <v>66376.923785917606</v>
      </c>
      <c r="L19" s="30">
        <f t="shared" si="3"/>
        <v>64255.669240920302</v>
      </c>
      <c r="M19" s="30">
        <f t="shared" si="3"/>
        <v>64906.6715989203</v>
      </c>
      <c r="N19" s="30">
        <f t="shared" si="3"/>
        <v>65091.067123918197</v>
      </c>
      <c r="O19" s="30">
        <f t="shared" si="3"/>
        <v>65089.124854916299</v>
      </c>
      <c r="P19" s="30">
        <f t="shared" si="3"/>
        <v>65253.6624139138</v>
      </c>
      <c r="Q19" s="30">
        <f t="shared" si="3"/>
        <v>65620.463812917893</v>
      </c>
      <c r="R19" s="30">
        <f t="shared" si="3"/>
        <v>66526.7679329151</v>
      </c>
      <c r="S19" s="30">
        <f t="shared" si="3"/>
        <v>68154.885094918398</v>
      </c>
      <c r="T19" s="30">
        <f t="shared" si="3"/>
        <v>65856.277814929097</v>
      </c>
      <c r="U19" s="30">
        <f t="shared" si="3"/>
        <v>63993.584082924703</v>
      </c>
    </row>
    <row r="20" spans="1:21" x14ac:dyDescent="0.35">
      <c r="A20" s="32" t="s">
        <v>34</v>
      </c>
      <c r="B20" s="30">
        <v>2409.9675731856464</v>
      </c>
      <c r="C20" s="30">
        <v>2007.4841138503539</v>
      </c>
      <c r="D20" s="30">
        <v>1240.950315034193</v>
      </c>
      <c r="E20" s="30">
        <v>1049.9570973643361</v>
      </c>
      <c r="F20" s="30">
        <v>3186.1931871719562</v>
      </c>
      <c r="G20" s="30">
        <v>3093.2328253100718</v>
      </c>
      <c r="H20" s="30">
        <v>2938.3031641418784</v>
      </c>
      <c r="I20" s="30">
        <v>2592.7380238876199</v>
      </c>
      <c r="J20" s="30">
        <v>2444.5940004314134</v>
      </c>
      <c r="K20" s="30">
        <v>2385.3797988941155</v>
      </c>
      <c r="L20" s="30">
        <v>2905.9475710838146</v>
      </c>
      <c r="M20" s="30">
        <v>2759.4063348656355</v>
      </c>
      <c r="N20" s="30">
        <v>2750.6866924673041</v>
      </c>
      <c r="O20" s="30">
        <v>2833.0114432166347</v>
      </c>
      <c r="P20" s="30">
        <v>2819.3393129247461</v>
      </c>
      <c r="Q20" s="30">
        <v>2963.9292489349164</v>
      </c>
      <c r="R20" s="30">
        <v>3130.3848372758011</v>
      </c>
      <c r="S20" s="30">
        <v>3265.127987214642</v>
      </c>
      <c r="T20" s="30">
        <v>2429.5535640700718</v>
      </c>
      <c r="U20" s="30">
        <v>2364.5813468209467</v>
      </c>
    </row>
    <row r="21" spans="1:21" x14ac:dyDescent="0.35">
      <c r="A21" s="32" t="s">
        <v>35</v>
      </c>
      <c r="B21" s="30">
        <v>14672</v>
      </c>
      <c r="C21" s="30">
        <v>14672</v>
      </c>
      <c r="D21" s="30">
        <v>14672</v>
      </c>
      <c r="E21" s="30">
        <v>14672</v>
      </c>
      <c r="F21" s="30">
        <v>14672</v>
      </c>
      <c r="G21" s="30">
        <v>14672</v>
      </c>
      <c r="H21" s="30">
        <v>14672</v>
      </c>
      <c r="I21" s="30">
        <v>14672</v>
      </c>
      <c r="J21" s="30">
        <v>14672</v>
      </c>
      <c r="K21" s="30">
        <v>14672</v>
      </c>
      <c r="L21" s="30">
        <v>14672</v>
      </c>
      <c r="M21" s="30">
        <v>14672</v>
      </c>
      <c r="N21" s="30">
        <v>14672</v>
      </c>
      <c r="O21" s="30">
        <v>14672</v>
      </c>
      <c r="P21" s="30">
        <v>14672</v>
      </c>
      <c r="Q21" s="30">
        <v>14672</v>
      </c>
      <c r="R21" s="30">
        <v>14672</v>
      </c>
      <c r="S21" s="30">
        <v>14672</v>
      </c>
      <c r="T21" s="30">
        <v>14672</v>
      </c>
      <c r="U21" s="30">
        <v>14672</v>
      </c>
    </row>
    <row r="22" spans="1:21" x14ac:dyDescent="0.35">
      <c r="A22" s="7" t="s">
        <v>36</v>
      </c>
      <c r="B22" s="33">
        <f>B20/B21</f>
        <v>0.16425624135670983</v>
      </c>
      <c r="C22" s="33">
        <f t="shared" ref="C22:U22" si="4">C20/C21</f>
        <v>0.13682416261248323</v>
      </c>
      <c r="D22" s="33">
        <f t="shared" si="4"/>
        <v>8.4579492573213802E-2</v>
      </c>
      <c r="E22" s="33">
        <f t="shared" si="4"/>
        <v>7.1561961379793898E-2</v>
      </c>
      <c r="F22" s="33">
        <f t="shared" si="4"/>
        <v>0.2171614767701715</v>
      </c>
      <c r="G22" s="33">
        <f t="shared" si="4"/>
        <v>0.21082557424414339</v>
      </c>
      <c r="H22" s="33">
        <f t="shared" si="4"/>
        <v>0.20026602809036795</v>
      </c>
      <c r="I22" s="33">
        <f t="shared" si="4"/>
        <v>0.17671333314392174</v>
      </c>
      <c r="J22" s="33">
        <f t="shared" si="4"/>
        <v>0.16661627592907671</v>
      </c>
      <c r="K22" s="33">
        <f t="shared" si="4"/>
        <v>0.16258041159311037</v>
      </c>
      <c r="L22" s="33">
        <f t="shared" si="4"/>
        <v>0.19806076684049992</v>
      </c>
      <c r="M22" s="33">
        <f t="shared" si="4"/>
        <v>0.18807295084962075</v>
      </c>
      <c r="N22" s="33">
        <f t="shared" si="4"/>
        <v>0.18747864588790239</v>
      </c>
      <c r="O22" s="33">
        <f t="shared" si="4"/>
        <v>0.19308965670778588</v>
      </c>
      <c r="P22" s="33">
        <f t="shared" si="4"/>
        <v>0.19215780486128314</v>
      </c>
      <c r="Q22" s="33">
        <f t="shared" si="4"/>
        <v>0.20201262601791961</v>
      </c>
      <c r="R22" s="33">
        <f t="shared" si="4"/>
        <v>0.21335774517964839</v>
      </c>
      <c r="S22" s="33">
        <f t="shared" si="4"/>
        <v>0.22254143860514189</v>
      </c>
      <c r="T22" s="33">
        <f t="shared" si="4"/>
        <v>0.16559116439954144</v>
      </c>
      <c r="U22" s="33">
        <f t="shared" si="4"/>
        <v>0.16116285079204926</v>
      </c>
    </row>
    <row r="23" spans="1:21" x14ac:dyDescent="0.35">
      <c r="A23" s="7" t="s">
        <v>37</v>
      </c>
      <c r="B23" s="34">
        <f>AVERAGE(B22:U22)</f>
        <v>0.17574553039171931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5" spans="1:21" x14ac:dyDescent="0.35">
      <c r="A25" s="26" t="s">
        <v>4</v>
      </c>
    </row>
    <row r="26" spans="1:21" x14ac:dyDescent="0.35">
      <c r="A26" s="27" t="s">
        <v>32</v>
      </c>
      <c r="B26" s="28">
        <f>B2</f>
        <v>44239.416666666664</v>
      </c>
      <c r="C26" s="28">
        <f t="shared" ref="C26:U27" si="5">C2</f>
        <v>44239.458333333336</v>
      </c>
      <c r="D26" s="28">
        <f t="shared" si="5"/>
        <v>44240.458333333336</v>
      </c>
      <c r="E26" s="28">
        <f t="shared" si="5"/>
        <v>44240.5</v>
      </c>
      <c r="F26" s="28">
        <f t="shared" si="5"/>
        <v>44241.791666666664</v>
      </c>
      <c r="G26" s="28">
        <f t="shared" si="5"/>
        <v>44241.833333333336</v>
      </c>
      <c r="H26" s="28">
        <f t="shared" si="5"/>
        <v>44241.875</v>
      </c>
      <c r="I26" s="28">
        <f t="shared" si="5"/>
        <v>44241.916666666664</v>
      </c>
      <c r="J26" s="28">
        <f t="shared" si="5"/>
        <v>44241.958333333336</v>
      </c>
      <c r="K26" s="28">
        <f t="shared" si="5"/>
        <v>44242</v>
      </c>
      <c r="L26" s="28">
        <f t="shared" si="5"/>
        <v>44241.458333333336</v>
      </c>
      <c r="M26" s="28">
        <f t="shared" si="5"/>
        <v>44241.5</v>
      </c>
      <c r="N26" s="28">
        <f t="shared" si="5"/>
        <v>44241.541666666664</v>
      </c>
      <c r="O26" s="28">
        <f t="shared" si="5"/>
        <v>44241.583333333336</v>
      </c>
      <c r="P26" s="28">
        <f t="shared" si="5"/>
        <v>44241.625</v>
      </c>
      <c r="Q26" s="28">
        <f t="shared" si="5"/>
        <v>44241.666666666664</v>
      </c>
      <c r="R26" s="28">
        <f t="shared" si="5"/>
        <v>44241.708333333336</v>
      </c>
      <c r="S26" s="28">
        <f t="shared" si="5"/>
        <v>44241.75</v>
      </c>
      <c r="T26" s="28">
        <f t="shared" si="5"/>
        <v>44242.041666666664</v>
      </c>
      <c r="U26" s="28">
        <f t="shared" si="5"/>
        <v>44242.083333333336</v>
      </c>
    </row>
    <row r="27" spans="1:21" s="31" customFormat="1" x14ac:dyDescent="0.35">
      <c r="A27" s="35" t="s">
        <v>33</v>
      </c>
      <c r="B27" s="30">
        <f>B3</f>
        <v>63866.0931819334</v>
      </c>
      <c r="C27" s="30">
        <f t="shared" si="5"/>
        <v>64022.492900933299</v>
      </c>
      <c r="D27" s="30">
        <f t="shared" si="5"/>
        <v>64271.807102917599</v>
      </c>
      <c r="E27" s="30">
        <f t="shared" si="5"/>
        <v>63727.028274914002</v>
      </c>
      <c r="F27" s="30">
        <f t="shared" si="5"/>
        <v>69754.206649916901</v>
      </c>
      <c r="G27" s="30">
        <f t="shared" si="5"/>
        <v>69811.954402924806</v>
      </c>
      <c r="H27" s="30">
        <f t="shared" si="5"/>
        <v>69415.553632926996</v>
      </c>
      <c r="I27" s="30">
        <f t="shared" si="5"/>
        <v>68544.790875929495</v>
      </c>
      <c r="J27" s="30">
        <f t="shared" si="5"/>
        <v>67294.506135928401</v>
      </c>
      <c r="K27" s="30">
        <f t="shared" si="5"/>
        <v>66376.923785917606</v>
      </c>
      <c r="L27" s="30">
        <f t="shared" si="5"/>
        <v>64255.669240920302</v>
      </c>
      <c r="M27" s="30">
        <f t="shared" si="5"/>
        <v>64906.6715989203</v>
      </c>
      <c r="N27" s="30">
        <f t="shared" si="5"/>
        <v>65091.067123918197</v>
      </c>
      <c r="O27" s="30">
        <f t="shared" si="5"/>
        <v>65089.124854916299</v>
      </c>
      <c r="P27" s="30">
        <f t="shared" si="5"/>
        <v>65253.6624139138</v>
      </c>
      <c r="Q27" s="30">
        <f t="shared" si="5"/>
        <v>65620.463812917893</v>
      </c>
      <c r="R27" s="30">
        <f t="shared" si="5"/>
        <v>66526.7679329151</v>
      </c>
      <c r="S27" s="30">
        <f t="shared" si="5"/>
        <v>68154.885094918398</v>
      </c>
      <c r="T27" s="30">
        <f t="shared" si="5"/>
        <v>65856.277814929097</v>
      </c>
      <c r="U27" s="30">
        <f t="shared" si="5"/>
        <v>63993.584082924703</v>
      </c>
    </row>
    <row r="28" spans="1:21" x14ac:dyDescent="0.35">
      <c r="A28" s="32" t="s">
        <v>34</v>
      </c>
      <c r="B28" s="30">
        <v>191.948302112737</v>
      </c>
      <c r="C28" s="30">
        <v>338.22785324714243</v>
      </c>
      <c r="D28" s="30">
        <v>446.32618875344582</v>
      </c>
      <c r="E28" s="30">
        <v>582.32945822874706</v>
      </c>
      <c r="F28" s="30">
        <v>22.047832624069351</v>
      </c>
      <c r="G28" s="30">
        <v>0.1723433048871163</v>
      </c>
      <c r="H28" s="30">
        <v>0.16151750497738232</v>
      </c>
      <c r="I28" s="30">
        <v>0.16151750497738232</v>
      </c>
      <c r="J28" s="30">
        <v>0.16896746356672421</v>
      </c>
      <c r="K28" s="30">
        <v>0.16151750497738232</v>
      </c>
      <c r="L28" s="30">
        <v>313.04592806736633</v>
      </c>
      <c r="M28" s="30">
        <v>437.79925754686201</v>
      </c>
      <c r="N28" s="30">
        <v>505.11797161996367</v>
      </c>
      <c r="O28" s="30">
        <v>596.86055136495145</v>
      </c>
      <c r="P28" s="30">
        <v>605.50209108647368</v>
      </c>
      <c r="Q28" s="30">
        <v>527.98935193892987</v>
      </c>
      <c r="R28" s="30">
        <v>436.58399010918197</v>
      </c>
      <c r="S28" s="30">
        <v>172.36931589320918</v>
      </c>
      <c r="T28" s="30">
        <v>0.16151750497738232</v>
      </c>
      <c r="U28" s="30">
        <v>0.16151750497738232</v>
      </c>
    </row>
    <row r="29" spans="1:21" x14ac:dyDescent="0.35">
      <c r="A29" s="32" t="s">
        <v>35</v>
      </c>
      <c r="B29" s="30">
        <v>3582</v>
      </c>
      <c r="C29" s="30">
        <v>3582</v>
      </c>
      <c r="D29" s="30">
        <v>3582</v>
      </c>
      <c r="E29" s="30">
        <v>3582</v>
      </c>
      <c r="F29" s="30">
        <v>3582</v>
      </c>
      <c r="G29" s="30">
        <v>3582</v>
      </c>
      <c r="H29" s="30">
        <v>3582</v>
      </c>
      <c r="I29" s="30">
        <v>3582</v>
      </c>
      <c r="J29" s="30">
        <v>3582</v>
      </c>
      <c r="K29" s="30">
        <v>3582</v>
      </c>
      <c r="L29" s="30">
        <v>3582</v>
      </c>
      <c r="M29" s="30">
        <v>3582</v>
      </c>
      <c r="N29" s="30">
        <v>3582</v>
      </c>
      <c r="O29" s="30">
        <v>3582</v>
      </c>
      <c r="P29" s="30">
        <v>3582</v>
      </c>
      <c r="Q29" s="30">
        <v>3582</v>
      </c>
      <c r="R29" s="30">
        <v>3582</v>
      </c>
      <c r="S29" s="30">
        <v>3582</v>
      </c>
      <c r="T29" s="30">
        <v>3582</v>
      </c>
      <c r="U29" s="30">
        <v>3582</v>
      </c>
    </row>
    <row r="30" spans="1:21" x14ac:dyDescent="0.35">
      <c r="A30" s="7" t="s">
        <v>36</v>
      </c>
      <c r="B30" s="33">
        <f>B28/B29</f>
        <v>5.3586907345822721E-2</v>
      </c>
      <c r="C30" s="33">
        <f t="shared" ref="C30:U30" si="6">C28/C29</f>
        <v>9.4424302972401578E-2</v>
      </c>
      <c r="D30" s="33">
        <f t="shared" si="6"/>
        <v>0.12460250942307254</v>
      </c>
      <c r="E30" s="33">
        <f t="shared" si="6"/>
        <v>0.16257103803147602</v>
      </c>
      <c r="F30" s="33">
        <f t="shared" si="6"/>
        <v>6.1551738202315328E-3</v>
      </c>
      <c r="G30" s="33">
        <f t="shared" si="6"/>
        <v>4.8113708790373058E-5</v>
      </c>
      <c r="H30" s="33">
        <f t="shared" si="6"/>
        <v>4.5091430758621527E-5</v>
      </c>
      <c r="I30" s="33">
        <f t="shared" si="6"/>
        <v>4.5091430758621527E-5</v>
      </c>
      <c r="J30" s="33">
        <f t="shared" si="6"/>
        <v>4.7171262860615354E-5</v>
      </c>
      <c r="K30" s="33">
        <f t="shared" si="6"/>
        <v>4.5091430758621527E-5</v>
      </c>
      <c r="L30" s="33">
        <f t="shared" si="6"/>
        <v>8.7394173106467424E-2</v>
      </c>
      <c r="M30" s="33">
        <f t="shared" si="6"/>
        <v>0.12222201494887269</v>
      </c>
      <c r="N30" s="33">
        <f t="shared" si="6"/>
        <v>0.14101562580121821</v>
      </c>
      <c r="O30" s="33">
        <f t="shared" si="6"/>
        <v>0.16662773628278935</v>
      </c>
      <c r="P30" s="33">
        <f t="shared" si="6"/>
        <v>0.1690402264339681</v>
      </c>
      <c r="Q30" s="33">
        <f t="shared" si="6"/>
        <v>0.14740071243409544</v>
      </c>
      <c r="R30" s="33">
        <f t="shared" si="6"/>
        <v>0.12188274430742098</v>
      </c>
      <c r="S30" s="33">
        <f t="shared" si="6"/>
        <v>4.8120970377780341E-2</v>
      </c>
      <c r="T30" s="33">
        <f t="shared" si="6"/>
        <v>4.5091430758621527E-5</v>
      </c>
      <c r="U30" s="33">
        <f t="shared" si="6"/>
        <v>4.5091430758621527E-5</v>
      </c>
    </row>
    <row r="31" spans="1:21" x14ac:dyDescent="0.35">
      <c r="A31" s="7" t="s">
        <v>37</v>
      </c>
      <c r="B31" s="34">
        <f>AVERAGE(B30:U30)</f>
        <v>7.2268243870553056E-2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0E2E4A-8A01-4916-8CCD-57BD44B606BE}">
  <dimension ref="A1:U23"/>
  <sheetViews>
    <sheetView workbookViewId="0">
      <selection activeCell="D30" sqref="D30"/>
    </sheetView>
  </sheetViews>
  <sheetFormatPr defaultColWidth="21.81640625" defaultRowHeight="14.5" x14ac:dyDescent="0.35"/>
  <cols>
    <col min="1" max="1" width="22" bestFit="1" customWidth="1"/>
    <col min="2" max="18" width="14.81640625" bestFit="1" customWidth="1"/>
    <col min="19" max="21" width="13.81640625" bestFit="1" customWidth="1"/>
  </cols>
  <sheetData>
    <row r="1" spans="1:21" x14ac:dyDescent="0.35">
      <c r="A1" s="26" t="s">
        <v>13</v>
      </c>
    </row>
    <row r="2" spans="1:21" x14ac:dyDescent="0.35">
      <c r="A2" s="27" t="s">
        <v>32</v>
      </c>
      <c r="B2" s="28">
        <v>43816.333333333336</v>
      </c>
      <c r="C2" s="28">
        <v>43817.291666666664</v>
      </c>
      <c r="D2" s="28">
        <v>43817.333333333336</v>
      </c>
      <c r="E2" s="28">
        <v>43817.375</v>
      </c>
      <c r="F2" s="28">
        <v>43818.291666666664</v>
      </c>
      <c r="G2" s="28">
        <v>43818.333333333336</v>
      </c>
      <c r="H2" s="28">
        <v>43818.375</v>
      </c>
      <c r="I2" s="28">
        <v>43866.791666666664</v>
      </c>
      <c r="J2" s="28">
        <v>43866.833333333336</v>
      </c>
      <c r="K2" s="28">
        <v>43866.875</v>
      </c>
      <c r="L2" s="28">
        <v>43867.291666666664</v>
      </c>
      <c r="M2" s="28">
        <v>43867.333333333336</v>
      </c>
      <c r="N2" s="28">
        <v>43867.375</v>
      </c>
      <c r="O2" s="28">
        <v>43875.291666666664</v>
      </c>
      <c r="P2" s="28">
        <v>43875.333333333336</v>
      </c>
      <c r="Q2" s="28">
        <v>43875.375</v>
      </c>
      <c r="R2" s="28">
        <v>43882.291666666664</v>
      </c>
      <c r="S2" s="28">
        <v>43882.333333333336</v>
      </c>
      <c r="T2" s="28">
        <v>43888.291666666664</v>
      </c>
      <c r="U2" s="28">
        <v>43888.333333333336</v>
      </c>
    </row>
    <row r="3" spans="1:21" s="31" customFormat="1" x14ac:dyDescent="0.35">
      <c r="A3" s="29" t="s">
        <v>33</v>
      </c>
      <c r="B3" s="30">
        <v>52940.246454934699</v>
      </c>
      <c r="C3" s="30">
        <v>55052.402823934499</v>
      </c>
      <c r="D3" s="30">
        <v>56080.310987925397</v>
      </c>
      <c r="E3" s="30">
        <v>53603.435252941403</v>
      </c>
      <c r="F3" s="30">
        <v>53836.667025939299</v>
      </c>
      <c r="G3" s="30">
        <v>54993.537204943401</v>
      </c>
      <c r="H3" s="30">
        <v>52786.671308942401</v>
      </c>
      <c r="I3" s="30">
        <v>53417.316922935897</v>
      </c>
      <c r="J3" s="30">
        <v>53842.523301938898</v>
      </c>
      <c r="K3" s="30">
        <v>53409.621913942203</v>
      </c>
      <c r="L3" s="30">
        <v>55022.793854933203</v>
      </c>
      <c r="M3" s="30">
        <v>56127.610218929804</v>
      </c>
      <c r="N3" s="30">
        <v>54361.759252926902</v>
      </c>
      <c r="O3" s="30">
        <v>53483.760533929701</v>
      </c>
      <c r="P3" s="30">
        <v>54684.689380928998</v>
      </c>
      <c r="Q3" s="30">
        <v>52784.0493549245</v>
      </c>
      <c r="R3" s="30">
        <v>52517.830322934999</v>
      </c>
      <c r="S3" s="30">
        <v>53549.716299942404</v>
      </c>
      <c r="T3" s="30">
        <v>55016.379991942602</v>
      </c>
      <c r="U3" s="30">
        <v>55405.416688937497</v>
      </c>
    </row>
    <row r="4" spans="1:21" x14ac:dyDescent="0.35">
      <c r="A4" s="32" t="s">
        <v>34</v>
      </c>
      <c r="B4" s="30">
        <v>2363.0303957494102</v>
      </c>
      <c r="C4" s="30">
        <v>927.70731030291961</v>
      </c>
      <c r="D4" s="30">
        <v>825.12394371494656</v>
      </c>
      <c r="E4" s="30">
        <v>623.09444651819376</v>
      </c>
      <c r="F4" s="30">
        <v>238.79396751986602</v>
      </c>
      <c r="G4" s="30">
        <v>258.60818202490816</v>
      </c>
      <c r="H4" s="30">
        <v>261.050941779266</v>
      </c>
      <c r="I4" s="30">
        <v>934.8664094403058</v>
      </c>
      <c r="J4" s="30">
        <v>822.31628604147159</v>
      </c>
      <c r="K4" s="30">
        <v>1705.1694448412782</v>
      </c>
      <c r="L4" s="30">
        <v>1384.288824101553</v>
      </c>
      <c r="M4" s="30">
        <v>1203.3842243745594</v>
      </c>
      <c r="N4" s="30">
        <v>1044.871397869852</v>
      </c>
      <c r="O4" s="30">
        <v>1179.2286662841516</v>
      </c>
      <c r="P4" s="30">
        <v>1106.0605006523256</v>
      </c>
      <c r="Q4" s="30">
        <v>989.95475138220525</v>
      </c>
      <c r="R4" s="30">
        <v>2012.6769915792665</v>
      </c>
      <c r="S4" s="30">
        <v>1912.2595035616555</v>
      </c>
      <c r="T4" s="30">
        <v>221.19662554995062</v>
      </c>
      <c r="U4" s="30">
        <v>156.39629850060575</v>
      </c>
    </row>
    <row r="5" spans="1:21" x14ac:dyDescent="0.35">
      <c r="A5" s="32" t="s">
        <v>35</v>
      </c>
      <c r="B5" s="30">
        <v>2977</v>
      </c>
      <c r="C5" s="30">
        <v>2977</v>
      </c>
      <c r="D5" s="30">
        <v>2977</v>
      </c>
      <c r="E5" s="30">
        <v>2977</v>
      </c>
      <c r="F5" s="30">
        <v>2977</v>
      </c>
      <c r="G5" s="30">
        <v>2977</v>
      </c>
      <c r="H5" s="30">
        <v>2977</v>
      </c>
      <c r="I5" s="30">
        <v>2977</v>
      </c>
      <c r="J5" s="30">
        <v>2977</v>
      </c>
      <c r="K5" s="30">
        <v>2977</v>
      </c>
      <c r="L5" s="30">
        <v>2977</v>
      </c>
      <c r="M5" s="30">
        <v>2977</v>
      </c>
      <c r="N5" s="30">
        <v>2977</v>
      </c>
      <c r="O5" s="30">
        <v>2977</v>
      </c>
      <c r="P5" s="30">
        <v>2977</v>
      </c>
      <c r="Q5" s="30">
        <v>2977</v>
      </c>
      <c r="R5" s="30">
        <v>2977</v>
      </c>
      <c r="S5" s="30">
        <v>2977</v>
      </c>
      <c r="T5" s="30">
        <v>2977</v>
      </c>
      <c r="U5" s="30">
        <v>2977</v>
      </c>
    </row>
    <row r="6" spans="1:21" x14ac:dyDescent="0.35">
      <c r="A6" s="7" t="s">
        <v>36</v>
      </c>
      <c r="B6" s="33">
        <f>B4/B5</f>
        <v>0.79376230962358418</v>
      </c>
      <c r="C6" s="33">
        <f t="shared" ref="C6:U6" si="0">C4/C5</f>
        <v>0.31162489429053397</v>
      </c>
      <c r="D6" s="33">
        <f t="shared" si="0"/>
        <v>0.2771662558666263</v>
      </c>
      <c r="E6" s="33">
        <f t="shared" si="0"/>
        <v>0.20930280366751555</v>
      </c>
      <c r="F6" s="33">
        <f t="shared" si="0"/>
        <v>8.0212955162870678E-2</v>
      </c>
      <c r="G6" s="33">
        <f t="shared" si="0"/>
        <v>8.6868720868292962E-2</v>
      </c>
      <c r="H6" s="33">
        <f t="shared" si="0"/>
        <v>8.7689264957764856E-2</v>
      </c>
      <c r="I6" s="33">
        <f t="shared" si="0"/>
        <v>0.31402969749422432</v>
      </c>
      <c r="J6" s="33">
        <f t="shared" si="0"/>
        <v>0.27622313941601329</v>
      </c>
      <c r="K6" s="33">
        <f t="shared" si="0"/>
        <v>0.57278113699740618</v>
      </c>
      <c r="L6" s="33">
        <f t="shared" si="0"/>
        <v>0.46499456637606751</v>
      </c>
      <c r="M6" s="33">
        <f t="shared" si="0"/>
        <v>0.40422714960515937</v>
      </c>
      <c r="N6" s="33">
        <f t="shared" si="0"/>
        <v>0.35098132276447835</v>
      </c>
      <c r="O6" s="33">
        <f t="shared" si="0"/>
        <v>0.39611308911123666</v>
      </c>
      <c r="P6" s="33">
        <f t="shared" si="0"/>
        <v>0.37153527062557123</v>
      </c>
      <c r="Q6" s="33">
        <f t="shared" si="0"/>
        <v>0.3325343471220038</v>
      </c>
      <c r="R6" s="33">
        <f t="shared" si="0"/>
        <v>0.67607557661379458</v>
      </c>
      <c r="S6" s="33">
        <f t="shared" si="0"/>
        <v>0.64234447549938045</v>
      </c>
      <c r="T6" s="33">
        <f t="shared" si="0"/>
        <v>7.4301856079929673E-2</v>
      </c>
      <c r="U6" s="33">
        <f t="shared" si="0"/>
        <v>5.2534866812430553E-2</v>
      </c>
    </row>
    <row r="7" spans="1:21" x14ac:dyDescent="0.35">
      <c r="A7" s="7" t="s">
        <v>37</v>
      </c>
      <c r="B7" s="34">
        <f>AVERAGE(B6:U6)</f>
        <v>0.33876518494774432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9" spans="1:21" x14ac:dyDescent="0.35">
      <c r="A9" s="26" t="s">
        <v>14</v>
      </c>
    </row>
    <row r="10" spans="1:21" x14ac:dyDescent="0.35">
      <c r="A10" s="27" t="s">
        <v>32</v>
      </c>
      <c r="B10" s="28">
        <f>B2</f>
        <v>43816.333333333336</v>
      </c>
      <c r="C10" s="28">
        <f t="shared" ref="C10:U11" si="1">C2</f>
        <v>43817.291666666664</v>
      </c>
      <c r="D10" s="28">
        <f t="shared" si="1"/>
        <v>43817.333333333336</v>
      </c>
      <c r="E10" s="28">
        <f t="shared" si="1"/>
        <v>43817.375</v>
      </c>
      <c r="F10" s="28">
        <f t="shared" si="1"/>
        <v>43818.291666666664</v>
      </c>
      <c r="G10" s="28">
        <f t="shared" si="1"/>
        <v>43818.333333333336</v>
      </c>
      <c r="H10" s="28">
        <f t="shared" si="1"/>
        <v>43818.375</v>
      </c>
      <c r="I10" s="28">
        <f t="shared" si="1"/>
        <v>43866.791666666664</v>
      </c>
      <c r="J10" s="28">
        <f t="shared" si="1"/>
        <v>43866.833333333336</v>
      </c>
      <c r="K10" s="28">
        <f t="shared" si="1"/>
        <v>43866.875</v>
      </c>
      <c r="L10" s="28">
        <f t="shared" si="1"/>
        <v>43867.291666666664</v>
      </c>
      <c r="M10" s="28">
        <f t="shared" si="1"/>
        <v>43867.333333333336</v>
      </c>
      <c r="N10" s="28">
        <f t="shared" si="1"/>
        <v>43867.375</v>
      </c>
      <c r="O10" s="28">
        <f t="shared" si="1"/>
        <v>43875.291666666664</v>
      </c>
      <c r="P10" s="28">
        <f t="shared" si="1"/>
        <v>43875.333333333336</v>
      </c>
      <c r="Q10" s="28">
        <f t="shared" si="1"/>
        <v>43875.375</v>
      </c>
      <c r="R10" s="28">
        <f t="shared" si="1"/>
        <v>43882.291666666664</v>
      </c>
      <c r="S10" s="28">
        <f t="shared" si="1"/>
        <v>43882.333333333336</v>
      </c>
      <c r="T10" s="28">
        <f t="shared" si="1"/>
        <v>43888.291666666664</v>
      </c>
      <c r="U10" s="28">
        <f t="shared" si="1"/>
        <v>43888.333333333336</v>
      </c>
    </row>
    <row r="11" spans="1:21" s="31" customFormat="1" x14ac:dyDescent="0.35">
      <c r="A11" s="35" t="s">
        <v>33</v>
      </c>
      <c r="B11" s="30">
        <f>B3</f>
        <v>52940.246454934699</v>
      </c>
      <c r="C11" s="30">
        <f t="shared" si="1"/>
        <v>55052.402823934499</v>
      </c>
      <c r="D11" s="30">
        <f t="shared" si="1"/>
        <v>56080.310987925397</v>
      </c>
      <c r="E11" s="30">
        <f t="shared" si="1"/>
        <v>53603.435252941403</v>
      </c>
      <c r="F11" s="30">
        <f t="shared" si="1"/>
        <v>53836.667025939299</v>
      </c>
      <c r="G11" s="30">
        <f t="shared" si="1"/>
        <v>54993.537204943401</v>
      </c>
      <c r="H11" s="30">
        <f t="shared" si="1"/>
        <v>52786.671308942401</v>
      </c>
      <c r="I11" s="30">
        <f t="shared" si="1"/>
        <v>53417.316922935897</v>
      </c>
      <c r="J11" s="30">
        <f t="shared" si="1"/>
        <v>53842.523301938898</v>
      </c>
      <c r="K11" s="30">
        <f t="shared" si="1"/>
        <v>53409.621913942203</v>
      </c>
      <c r="L11" s="30">
        <f t="shared" si="1"/>
        <v>55022.793854933203</v>
      </c>
      <c r="M11" s="30">
        <f t="shared" si="1"/>
        <v>56127.610218929804</v>
      </c>
      <c r="N11" s="30">
        <f t="shared" si="1"/>
        <v>54361.759252926902</v>
      </c>
      <c r="O11" s="30">
        <f t="shared" si="1"/>
        <v>53483.760533929701</v>
      </c>
      <c r="P11" s="30">
        <f t="shared" si="1"/>
        <v>54684.689380928998</v>
      </c>
      <c r="Q11" s="30">
        <f t="shared" si="1"/>
        <v>52784.0493549245</v>
      </c>
      <c r="R11" s="30">
        <f t="shared" si="1"/>
        <v>52517.830322934999</v>
      </c>
      <c r="S11" s="30">
        <f t="shared" si="1"/>
        <v>53549.716299942404</v>
      </c>
      <c r="T11" s="30">
        <f t="shared" si="1"/>
        <v>55016.379991942602</v>
      </c>
      <c r="U11" s="30">
        <f t="shared" si="1"/>
        <v>55405.416688937497</v>
      </c>
    </row>
    <row r="12" spans="1:21" x14ac:dyDescent="0.35">
      <c r="A12" s="32" t="s">
        <v>34</v>
      </c>
      <c r="B12" s="30">
        <v>1340.4787616687347</v>
      </c>
      <c r="C12" s="30">
        <v>1126.8608606450887</v>
      </c>
      <c r="D12" s="30">
        <v>1231.4522768616678</v>
      </c>
      <c r="E12" s="30">
        <v>1343.983668864038</v>
      </c>
      <c r="F12" s="30">
        <v>3458.2774442665113</v>
      </c>
      <c r="G12" s="30">
        <v>3321.7089362159372</v>
      </c>
      <c r="H12" s="30">
        <v>3238.5159547439212</v>
      </c>
      <c r="I12" s="30">
        <v>365.15541513162157</v>
      </c>
      <c r="J12" s="30">
        <v>492.73185580293909</v>
      </c>
      <c r="K12" s="30">
        <v>765.54641264455472</v>
      </c>
      <c r="L12" s="30">
        <v>1232.4692845773695</v>
      </c>
      <c r="M12" s="30">
        <v>1655.6969926447341</v>
      </c>
      <c r="N12" s="30">
        <v>1794.8393332968817</v>
      </c>
      <c r="O12" s="30">
        <v>679.31637638130951</v>
      </c>
      <c r="P12" s="30">
        <v>788.18441969078424</v>
      </c>
      <c r="Q12" s="30">
        <v>959.33129271343375</v>
      </c>
      <c r="R12" s="30">
        <v>1464.7263858294982</v>
      </c>
      <c r="S12" s="30">
        <v>1740.1476890248728</v>
      </c>
      <c r="T12" s="30">
        <v>2704.1403794924422</v>
      </c>
      <c r="U12" s="30">
        <v>2364.9561516083613</v>
      </c>
    </row>
    <row r="13" spans="1:21" x14ac:dyDescent="0.35">
      <c r="A13" s="32" t="s">
        <v>35</v>
      </c>
      <c r="B13" s="30">
        <v>4196</v>
      </c>
      <c r="C13" s="30">
        <v>4196</v>
      </c>
      <c r="D13" s="30">
        <v>4196</v>
      </c>
      <c r="E13" s="30">
        <v>4196</v>
      </c>
      <c r="F13" s="30">
        <v>4196</v>
      </c>
      <c r="G13" s="30">
        <v>4196</v>
      </c>
      <c r="H13" s="30">
        <v>4196</v>
      </c>
      <c r="I13" s="30">
        <v>4196</v>
      </c>
      <c r="J13" s="30">
        <v>4196</v>
      </c>
      <c r="K13" s="30">
        <v>4196</v>
      </c>
      <c r="L13" s="30">
        <v>4196</v>
      </c>
      <c r="M13" s="30">
        <v>4196</v>
      </c>
      <c r="N13" s="30">
        <v>4196</v>
      </c>
      <c r="O13" s="30">
        <v>4196</v>
      </c>
      <c r="P13" s="30">
        <v>4196</v>
      </c>
      <c r="Q13" s="30">
        <v>4196</v>
      </c>
      <c r="R13" s="30">
        <v>4196</v>
      </c>
      <c r="S13" s="30">
        <v>4196</v>
      </c>
      <c r="T13" s="30">
        <v>4196</v>
      </c>
      <c r="U13" s="30">
        <v>4196</v>
      </c>
    </row>
    <row r="14" spans="1:21" x14ac:dyDescent="0.35">
      <c r="A14" s="7" t="s">
        <v>36</v>
      </c>
      <c r="B14" s="33">
        <f>B12/B13</f>
        <v>0.31946586312410263</v>
      </c>
      <c r="C14" s="33">
        <f t="shared" ref="C14:U14" si="2">C12/C13</f>
        <v>0.26855597250836238</v>
      </c>
      <c r="D14" s="33">
        <f t="shared" si="2"/>
        <v>0.29348243013862435</v>
      </c>
      <c r="E14" s="33">
        <f t="shared" si="2"/>
        <v>0.32030116035844569</v>
      </c>
      <c r="F14" s="33">
        <f t="shared" si="2"/>
        <v>0.82418432894816762</v>
      </c>
      <c r="G14" s="33">
        <f t="shared" si="2"/>
        <v>0.79163702007052839</v>
      </c>
      <c r="H14" s="33">
        <f t="shared" si="2"/>
        <v>0.77181028473401359</v>
      </c>
      <c r="I14" s="33">
        <f t="shared" si="2"/>
        <v>8.7024646122884075E-2</v>
      </c>
      <c r="J14" s="33">
        <f t="shared" si="2"/>
        <v>0.11742894561557175</v>
      </c>
      <c r="K14" s="33">
        <f t="shared" si="2"/>
        <v>0.18244671416695776</v>
      </c>
      <c r="L14" s="33">
        <f t="shared" si="2"/>
        <v>0.2937248056666753</v>
      </c>
      <c r="M14" s="33">
        <f t="shared" si="2"/>
        <v>0.39458936907643805</v>
      </c>
      <c r="N14" s="33">
        <f t="shared" si="2"/>
        <v>0.42775007943204996</v>
      </c>
      <c r="O14" s="33">
        <f t="shared" si="2"/>
        <v>0.16189618121575536</v>
      </c>
      <c r="P14" s="33">
        <f t="shared" si="2"/>
        <v>0.18784185407311349</v>
      </c>
      <c r="Q14" s="33">
        <f t="shared" si="2"/>
        <v>0.22862995536545133</v>
      </c>
      <c r="R14" s="33">
        <f t="shared" si="2"/>
        <v>0.34907683170388421</v>
      </c>
      <c r="S14" s="33">
        <f t="shared" si="2"/>
        <v>0.41471584581145682</v>
      </c>
      <c r="T14" s="33">
        <f t="shared" si="2"/>
        <v>0.64445671579896147</v>
      </c>
      <c r="U14" s="33">
        <f t="shared" si="2"/>
        <v>0.56362158045957134</v>
      </c>
    </row>
    <row r="15" spans="1:21" x14ac:dyDescent="0.35">
      <c r="A15" s="7" t="s">
        <v>37</v>
      </c>
      <c r="B15" s="34">
        <f>AVERAGE(B14:U14)</f>
        <v>0.38213202921955081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7" spans="1:21" x14ac:dyDescent="0.35">
      <c r="A17" s="26" t="s">
        <v>15</v>
      </c>
    </row>
    <row r="18" spans="1:21" x14ac:dyDescent="0.35">
      <c r="A18" s="27" t="s">
        <v>32</v>
      </c>
      <c r="B18" s="28">
        <f>B2</f>
        <v>43816.333333333336</v>
      </c>
      <c r="C18" s="28">
        <f t="shared" ref="C18:U19" si="3">C2</f>
        <v>43817.291666666664</v>
      </c>
      <c r="D18" s="28">
        <f t="shared" si="3"/>
        <v>43817.333333333336</v>
      </c>
      <c r="E18" s="28">
        <f t="shared" si="3"/>
        <v>43817.375</v>
      </c>
      <c r="F18" s="28">
        <f t="shared" si="3"/>
        <v>43818.291666666664</v>
      </c>
      <c r="G18" s="28">
        <f t="shared" si="3"/>
        <v>43818.333333333336</v>
      </c>
      <c r="H18" s="28">
        <f t="shared" si="3"/>
        <v>43818.375</v>
      </c>
      <c r="I18" s="28">
        <f t="shared" si="3"/>
        <v>43866.791666666664</v>
      </c>
      <c r="J18" s="28">
        <f t="shared" si="3"/>
        <v>43866.833333333336</v>
      </c>
      <c r="K18" s="28">
        <f t="shared" si="3"/>
        <v>43866.875</v>
      </c>
      <c r="L18" s="28">
        <f t="shared" si="3"/>
        <v>43867.291666666664</v>
      </c>
      <c r="M18" s="28">
        <f t="shared" si="3"/>
        <v>43867.333333333336</v>
      </c>
      <c r="N18" s="28">
        <f t="shared" si="3"/>
        <v>43867.375</v>
      </c>
      <c r="O18" s="28">
        <f t="shared" si="3"/>
        <v>43875.291666666664</v>
      </c>
      <c r="P18" s="28">
        <f t="shared" si="3"/>
        <v>43875.333333333336</v>
      </c>
      <c r="Q18" s="28">
        <f t="shared" si="3"/>
        <v>43875.375</v>
      </c>
      <c r="R18" s="28">
        <f t="shared" si="3"/>
        <v>43882.291666666664</v>
      </c>
      <c r="S18" s="28">
        <f t="shared" si="3"/>
        <v>43882.333333333336</v>
      </c>
      <c r="T18" s="28">
        <f t="shared" si="3"/>
        <v>43888.291666666664</v>
      </c>
      <c r="U18" s="28">
        <f t="shared" si="3"/>
        <v>43888.333333333336</v>
      </c>
    </row>
    <row r="19" spans="1:21" s="31" customFormat="1" x14ac:dyDescent="0.35">
      <c r="A19" s="35" t="s">
        <v>33</v>
      </c>
      <c r="B19" s="30">
        <f>B3</f>
        <v>52940.246454934699</v>
      </c>
      <c r="C19" s="30">
        <f t="shared" si="3"/>
        <v>55052.402823934499</v>
      </c>
      <c r="D19" s="30">
        <f t="shared" si="3"/>
        <v>56080.310987925397</v>
      </c>
      <c r="E19" s="30">
        <f t="shared" si="3"/>
        <v>53603.435252941403</v>
      </c>
      <c r="F19" s="30">
        <f t="shared" si="3"/>
        <v>53836.667025939299</v>
      </c>
      <c r="G19" s="30">
        <f t="shared" si="3"/>
        <v>54993.537204943401</v>
      </c>
      <c r="H19" s="30">
        <f t="shared" si="3"/>
        <v>52786.671308942401</v>
      </c>
      <c r="I19" s="30">
        <f t="shared" si="3"/>
        <v>53417.316922935897</v>
      </c>
      <c r="J19" s="30">
        <f t="shared" si="3"/>
        <v>53842.523301938898</v>
      </c>
      <c r="K19" s="30">
        <f t="shared" si="3"/>
        <v>53409.621913942203</v>
      </c>
      <c r="L19" s="30">
        <f t="shared" si="3"/>
        <v>55022.793854933203</v>
      </c>
      <c r="M19" s="30">
        <f t="shared" si="3"/>
        <v>56127.610218929804</v>
      </c>
      <c r="N19" s="30">
        <f t="shared" si="3"/>
        <v>54361.759252926902</v>
      </c>
      <c r="O19" s="30">
        <f t="shared" si="3"/>
        <v>53483.760533929701</v>
      </c>
      <c r="P19" s="30">
        <f t="shared" si="3"/>
        <v>54684.689380928998</v>
      </c>
      <c r="Q19" s="30">
        <f t="shared" si="3"/>
        <v>52784.0493549245</v>
      </c>
      <c r="R19" s="30">
        <f t="shared" si="3"/>
        <v>52517.830322934999</v>
      </c>
      <c r="S19" s="30">
        <f t="shared" si="3"/>
        <v>53549.716299942404</v>
      </c>
      <c r="T19" s="30">
        <f t="shared" si="3"/>
        <v>55016.379991942602</v>
      </c>
      <c r="U19" s="30">
        <f t="shared" si="3"/>
        <v>55405.416688937497</v>
      </c>
    </row>
    <row r="20" spans="1:21" x14ac:dyDescent="0.35">
      <c r="A20" s="32" t="s">
        <v>34</v>
      </c>
      <c r="B20" s="30">
        <v>4309.1335062541038</v>
      </c>
      <c r="C20" s="30">
        <v>3935.3929568952667</v>
      </c>
      <c r="D20" s="30">
        <v>3678.2112855727191</v>
      </c>
      <c r="E20" s="30">
        <v>3059.2594020312963</v>
      </c>
      <c r="F20" s="30">
        <v>6534.1541893151043</v>
      </c>
      <c r="G20" s="30">
        <v>6545.3862529325443</v>
      </c>
      <c r="H20" s="30">
        <v>6332.8508520505166</v>
      </c>
      <c r="I20" s="30">
        <v>2030.8542460702733</v>
      </c>
      <c r="J20" s="30">
        <v>2065.4005044916057</v>
      </c>
      <c r="K20" s="30">
        <v>2272.059224524166</v>
      </c>
      <c r="L20" s="30">
        <v>2698.9427973825154</v>
      </c>
      <c r="M20" s="30">
        <v>2888.6195728295138</v>
      </c>
      <c r="N20" s="30">
        <v>2871.5015015489698</v>
      </c>
      <c r="O20" s="30">
        <v>2015.1948987031869</v>
      </c>
      <c r="P20" s="30">
        <v>1699.2389274896711</v>
      </c>
      <c r="Q20" s="30">
        <v>1408.7662855563708</v>
      </c>
      <c r="R20" s="30">
        <v>1410.9338484301941</v>
      </c>
      <c r="S20" s="30">
        <v>1289.5079224923975</v>
      </c>
      <c r="T20" s="30">
        <v>7610.3889180482765</v>
      </c>
      <c r="U20" s="30">
        <v>8020.6990484208536</v>
      </c>
    </row>
    <row r="21" spans="1:21" x14ac:dyDescent="0.35">
      <c r="A21" s="32" t="s">
        <v>35</v>
      </c>
      <c r="B21" s="30">
        <v>12636</v>
      </c>
      <c r="C21" s="30">
        <v>12636</v>
      </c>
      <c r="D21" s="30">
        <v>12636</v>
      </c>
      <c r="E21" s="30">
        <v>12636</v>
      </c>
      <c r="F21" s="30">
        <v>12636</v>
      </c>
      <c r="G21" s="30">
        <v>12636</v>
      </c>
      <c r="H21" s="30">
        <v>12636</v>
      </c>
      <c r="I21" s="30">
        <v>12636</v>
      </c>
      <c r="J21" s="30">
        <v>12636</v>
      </c>
      <c r="K21" s="30">
        <v>12636</v>
      </c>
      <c r="L21" s="30">
        <v>12636</v>
      </c>
      <c r="M21" s="30">
        <v>12636</v>
      </c>
      <c r="N21" s="30">
        <v>12636</v>
      </c>
      <c r="O21" s="30">
        <v>12636</v>
      </c>
      <c r="P21" s="30">
        <v>12636</v>
      </c>
      <c r="Q21" s="30">
        <v>12636</v>
      </c>
      <c r="R21" s="30">
        <v>12636</v>
      </c>
      <c r="S21" s="30">
        <v>12636</v>
      </c>
      <c r="T21" s="30">
        <v>12636</v>
      </c>
      <c r="U21" s="30">
        <v>12636</v>
      </c>
    </row>
    <row r="22" spans="1:21" x14ac:dyDescent="0.35">
      <c r="A22" s="7" t="s">
        <v>36</v>
      </c>
      <c r="B22" s="33">
        <f>B20/B21</f>
        <v>0.34102037877921049</v>
      </c>
      <c r="C22" s="33">
        <f t="shared" ref="C22:U22" si="4">C20/C21</f>
        <v>0.31144293739278778</v>
      </c>
      <c r="D22" s="33">
        <f t="shared" si="4"/>
        <v>0.29108984532864191</v>
      </c>
      <c r="E22" s="33">
        <f t="shared" si="4"/>
        <v>0.24210663200627544</v>
      </c>
      <c r="F22" s="33">
        <f t="shared" si="4"/>
        <v>0.5171062194772954</v>
      </c>
      <c r="G22" s="33">
        <f t="shared" si="4"/>
        <v>0.51799511340080284</v>
      </c>
      <c r="H22" s="33">
        <f t="shared" si="4"/>
        <v>0.50117528110561227</v>
      </c>
      <c r="I22" s="33">
        <f t="shared" si="4"/>
        <v>0.16071970924899281</v>
      </c>
      <c r="J22" s="33">
        <f t="shared" si="4"/>
        <v>0.16345366448968074</v>
      </c>
      <c r="K22" s="33">
        <f t="shared" si="4"/>
        <v>0.17980842232701535</v>
      </c>
      <c r="L22" s="33">
        <f t="shared" si="4"/>
        <v>0.21359154775106959</v>
      </c>
      <c r="M22" s="33">
        <f t="shared" si="4"/>
        <v>0.2286023720187966</v>
      </c>
      <c r="N22" s="33">
        <f t="shared" si="4"/>
        <v>0.22724766552302705</v>
      </c>
      <c r="O22" s="33">
        <f t="shared" si="4"/>
        <v>0.15948044465837186</v>
      </c>
      <c r="P22" s="33">
        <f t="shared" si="4"/>
        <v>0.13447601515429497</v>
      </c>
      <c r="Q22" s="33">
        <f t="shared" si="4"/>
        <v>0.11148831003136837</v>
      </c>
      <c r="R22" s="33">
        <f t="shared" si="4"/>
        <v>0.11165984872033824</v>
      </c>
      <c r="S22" s="33">
        <f t="shared" si="4"/>
        <v>0.10205032624979404</v>
      </c>
      <c r="T22" s="33">
        <f t="shared" si="4"/>
        <v>0.60227832526497915</v>
      </c>
      <c r="U22" s="33">
        <f t="shared" si="4"/>
        <v>0.63474984555404035</v>
      </c>
    </row>
    <row r="23" spans="1:21" x14ac:dyDescent="0.35">
      <c r="A23" s="7" t="s">
        <v>37</v>
      </c>
      <c r="B23" s="34">
        <f>AVERAGE(B22:U22)</f>
        <v>0.28757714522411976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A6D77-AC40-4785-A6B0-2D940728E621}">
  <dimension ref="A1:U23"/>
  <sheetViews>
    <sheetView workbookViewId="0">
      <selection activeCell="E34" sqref="E34"/>
    </sheetView>
  </sheetViews>
  <sheetFormatPr defaultColWidth="21.81640625" defaultRowHeight="14.5" x14ac:dyDescent="0.35"/>
  <cols>
    <col min="1" max="1" width="22" bestFit="1" customWidth="1"/>
    <col min="2" max="18" width="14.81640625" bestFit="1" customWidth="1"/>
    <col min="19" max="21" width="13.81640625" bestFit="1" customWidth="1"/>
  </cols>
  <sheetData>
    <row r="1" spans="1:21" x14ac:dyDescent="0.35">
      <c r="A1" s="26" t="s">
        <v>13</v>
      </c>
    </row>
    <row r="2" spans="1:21" x14ac:dyDescent="0.35">
      <c r="A2" s="27" t="s">
        <v>32</v>
      </c>
      <c r="B2" s="28">
        <v>43444.333333333336</v>
      </c>
      <c r="C2" s="28">
        <v>43467.791666666664</v>
      </c>
      <c r="D2" s="28">
        <v>43467.833333333336</v>
      </c>
      <c r="E2" s="28">
        <v>43467.75</v>
      </c>
      <c r="F2" s="28">
        <v>43488.333333333336</v>
      </c>
      <c r="G2" s="28">
        <v>43489.291666666664</v>
      </c>
      <c r="H2" s="28">
        <v>43489.333333333336</v>
      </c>
      <c r="I2" s="28">
        <v>43489.375</v>
      </c>
      <c r="J2" s="28">
        <v>43494.333333333336</v>
      </c>
      <c r="K2" s="28">
        <v>43504.791666666664</v>
      </c>
      <c r="L2" s="28">
        <v>43504.833333333336</v>
      </c>
      <c r="M2" s="28">
        <v>43504.875</v>
      </c>
      <c r="N2" s="28">
        <v>43504.291666666664</v>
      </c>
      <c r="O2" s="28">
        <v>43504.333333333336</v>
      </c>
      <c r="P2" s="28">
        <v>43504.375</v>
      </c>
      <c r="Q2" s="28">
        <v>43504.416666666664</v>
      </c>
      <c r="R2" s="28">
        <v>43504.458333333336</v>
      </c>
      <c r="S2" s="28">
        <v>43504.5</v>
      </c>
      <c r="T2" s="28">
        <v>43504.75</v>
      </c>
      <c r="U2" s="28">
        <v>43504.541666666664</v>
      </c>
    </row>
    <row r="3" spans="1:21" s="31" customFormat="1" x14ac:dyDescent="0.35">
      <c r="A3" s="29" t="s">
        <v>33</v>
      </c>
      <c r="B3" s="30">
        <v>51955.944690937002</v>
      </c>
      <c r="C3" s="30">
        <v>53299.112535951703</v>
      </c>
      <c r="D3" s="30">
        <v>52327.340407966702</v>
      </c>
      <c r="E3" s="30">
        <v>52744.042850950602</v>
      </c>
      <c r="F3" s="30">
        <v>51824.824843949602</v>
      </c>
      <c r="G3" s="30">
        <v>53667.128160943903</v>
      </c>
      <c r="H3" s="30">
        <v>54693.021628937197</v>
      </c>
      <c r="I3" s="30">
        <v>51882.874534940602</v>
      </c>
      <c r="J3" s="30">
        <v>51793.627928945403</v>
      </c>
      <c r="K3" s="30">
        <v>53690.482900932198</v>
      </c>
      <c r="L3" s="30">
        <v>53336.706499947701</v>
      </c>
      <c r="M3" s="30">
        <v>52517.666145944</v>
      </c>
      <c r="N3" s="30">
        <v>51665.050832939502</v>
      </c>
      <c r="O3" s="30">
        <v>53752.279433934797</v>
      </c>
      <c r="P3" s="30">
        <v>53603.2456189355</v>
      </c>
      <c r="Q3" s="30">
        <v>53745.976696932899</v>
      </c>
      <c r="R3" s="30">
        <v>53119.362580931098</v>
      </c>
      <c r="S3" s="30">
        <v>52436.195522942297</v>
      </c>
      <c r="T3" s="30">
        <v>52500.5857559344</v>
      </c>
      <c r="U3" s="30">
        <v>51633.589841929002</v>
      </c>
    </row>
    <row r="4" spans="1:21" x14ac:dyDescent="0.35">
      <c r="A4" s="32" t="s">
        <v>34</v>
      </c>
      <c r="B4" s="30">
        <v>376.52463973734126</v>
      </c>
      <c r="C4" s="30">
        <v>556.62564345306816</v>
      </c>
      <c r="D4" s="30">
        <v>364.86849514213185</v>
      </c>
      <c r="E4" s="30">
        <v>776.15012134975916</v>
      </c>
      <c r="F4" s="30">
        <v>2020.7036413864425</v>
      </c>
      <c r="G4" s="30">
        <v>40.765679173123395</v>
      </c>
      <c r="H4" s="30">
        <v>17.391481271674188</v>
      </c>
      <c r="I4" s="30">
        <v>1.9911524750023248</v>
      </c>
      <c r="J4" s="30">
        <v>2010.3532353676701</v>
      </c>
      <c r="K4" s="30">
        <v>925.07229424158788</v>
      </c>
      <c r="L4" s="30">
        <v>896.67581910530748</v>
      </c>
      <c r="M4" s="30">
        <v>955.9918961887895</v>
      </c>
      <c r="N4" s="30">
        <v>1722.0666768953531</v>
      </c>
      <c r="O4" s="30">
        <v>1675.3593771998092</v>
      </c>
      <c r="P4" s="30">
        <v>1477.5765878995257</v>
      </c>
      <c r="Q4" s="30">
        <v>1401.8837368011484</v>
      </c>
      <c r="R4" s="30">
        <v>1388.2655317709184</v>
      </c>
      <c r="S4" s="30">
        <v>1392.7160350905522</v>
      </c>
      <c r="T4" s="30">
        <v>1003.6712375439544</v>
      </c>
      <c r="U4" s="30">
        <v>1379.1243287457366</v>
      </c>
    </row>
    <row r="5" spans="1:21" x14ac:dyDescent="0.35">
      <c r="A5" s="32" t="s">
        <v>35</v>
      </c>
      <c r="B5" s="30">
        <v>2613</v>
      </c>
      <c r="C5" s="30">
        <v>2613</v>
      </c>
      <c r="D5" s="30">
        <v>2613</v>
      </c>
      <c r="E5" s="30">
        <v>2613</v>
      </c>
      <c r="F5" s="30">
        <v>2613</v>
      </c>
      <c r="G5" s="30">
        <v>2613</v>
      </c>
      <c r="H5" s="30">
        <v>2613</v>
      </c>
      <c r="I5" s="30">
        <v>2613</v>
      </c>
      <c r="J5" s="30">
        <v>2613</v>
      </c>
      <c r="K5" s="30">
        <v>2613</v>
      </c>
      <c r="L5" s="30">
        <v>2613</v>
      </c>
      <c r="M5" s="30">
        <v>2613</v>
      </c>
      <c r="N5" s="30">
        <v>2613</v>
      </c>
      <c r="O5" s="30">
        <v>2613</v>
      </c>
      <c r="P5" s="30">
        <v>2613</v>
      </c>
      <c r="Q5" s="30">
        <v>2613</v>
      </c>
      <c r="R5" s="30">
        <v>2613</v>
      </c>
      <c r="S5" s="30">
        <v>2613</v>
      </c>
      <c r="T5" s="30">
        <v>2613</v>
      </c>
      <c r="U5" s="30">
        <v>2613</v>
      </c>
    </row>
    <row r="6" spans="1:21" x14ac:dyDescent="0.35">
      <c r="A6" s="7" t="s">
        <v>36</v>
      </c>
      <c r="B6" s="33">
        <f>B4/B5</f>
        <v>0.14409668570124043</v>
      </c>
      <c r="C6" s="33">
        <f t="shared" ref="C6:U6" si="0">C4/C5</f>
        <v>0.21302167755570922</v>
      </c>
      <c r="D6" s="33">
        <f t="shared" si="0"/>
        <v>0.13963585730659467</v>
      </c>
      <c r="E6" s="33">
        <f t="shared" si="0"/>
        <v>0.29703410690767668</v>
      </c>
      <c r="F6" s="33">
        <f t="shared" si="0"/>
        <v>0.77332707286124858</v>
      </c>
      <c r="G6" s="33">
        <f t="shared" si="0"/>
        <v>1.5601101864953462E-2</v>
      </c>
      <c r="H6" s="33">
        <f t="shared" si="0"/>
        <v>6.6557524958569415E-3</v>
      </c>
      <c r="I6" s="33">
        <f t="shared" si="0"/>
        <v>7.6201778607054148E-4</v>
      </c>
      <c r="J6" s="33">
        <f t="shared" si="0"/>
        <v>0.76936595306837741</v>
      </c>
      <c r="K6" s="33">
        <f t="shared" si="0"/>
        <v>0.35402690173807422</v>
      </c>
      <c r="L6" s="33">
        <f t="shared" si="0"/>
        <v>0.3431595174532367</v>
      </c>
      <c r="M6" s="33">
        <f t="shared" si="0"/>
        <v>0.36585989138491753</v>
      </c>
      <c r="N6" s="33">
        <f t="shared" si="0"/>
        <v>0.65903814653476966</v>
      </c>
      <c r="O6" s="33">
        <f t="shared" si="0"/>
        <v>0.6411631753539262</v>
      </c>
      <c r="P6" s="33">
        <f t="shared" si="0"/>
        <v>0.56547133099867042</v>
      </c>
      <c r="Q6" s="33">
        <f t="shared" si="0"/>
        <v>0.53650353494112069</v>
      </c>
      <c r="R6" s="33">
        <f t="shared" si="0"/>
        <v>0.5312918223386599</v>
      </c>
      <c r="S6" s="33">
        <f t="shared" si="0"/>
        <v>0.53299503830484196</v>
      </c>
      <c r="T6" s="33">
        <f t="shared" si="0"/>
        <v>0.38410686473170852</v>
      </c>
      <c r="U6" s="33">
        <f t="shared" si="0"/>
        <v>0.52779346679898076</v>
      </c>
    </row>
    <row r="7" spans="1:21" x14ac:dyDescent="0.35">
      <c r="A7" s="7" t="s">
        <v>37</v>
      </c>
      <c r="B7" s="34">
        <f>AVERAGE(B6:U6)</f>
        <v>0.39004549580633174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9" spans="1:21" x14ac:dyDescent="0.35">
      <c r="A9" s="26" t="s">
        <v>14</v>
      </c>
    </row>
    <row r="10" spans="1:21" x14ac:dyDescent="0.35">
      <c r="A10" s="27" t="s">
        <v>32</v>
      </c>
      <c r="B10" s="28">
        <f>B2</f>
        <v>43444.333333333336</v>
      </c>
      <c r="C10" s="28">
        <f t="shared" ref="C10:U11" si="1">C2</f>
        <v>43467.791666666664</v>
      </c>
      <c r="D10" s="28">
        <f t="shared" si="1"/>
        <v>43467.833333333336</v>
      </c>
      <c r="E10" s="28">
        <f t="shared" si="1"/>
        <v>43467.75</v>
      </c>
      <c r="F10" s="28">
        <f t="shared" si="1"/>
        <v>43488.333333333336</v>
      </c>
      <c r="G10" s="28">
        <f t="shared" si="1"/>
        <v>43489.291666666664</v>
      </c>
      <c r="H10" s="28">
        <f t="shared" si="1"/>
        <v>43489.333333333336</v>
      </c>
      <c r="I10" s="28">
        <f t="shared" si="1"/>
        <v>43489.375</v>
      </c>
      <c r="J10" s="28">
        <f t="shared" si="1"/>
        <v>43494.333333333336</v>
      </c>
      <c r="K10" s="28">
        <f t="shared" si="1"/>
        <v>43504.791666666664</v>
      </c>
      <c r="L10" s="28">
        <f t="shared" si="1"/>
        <v>43504.833333333336</v>
      </c>
      <c r="M10" s="28">
        <f t="shared" si="1"/>
        <v>43504.875</v>
      </c>
      <c r="N10" s="28">
        <f t="shared" si="1"/>
        <v>43504.291666666664</v>
      </c>
      <c r="O10" s="28">
        <f t="shared" si="1"/>
        <v>43504.333333333336</v>
      </c>
      <c r="P10" s="28">
        <f t="shared" si="1"/>
        <v>43504.375</v>
      </c>
      <c r="Q10" s="28">
        <f t="shared" si="1"/>
        <v>43504.416666666664</v>
      </c>
      <c r="R10" s="28">
        <f t="shared" si="1"/>
        <v>43504.458333333336</v>
      </c>
      <c r="S10" s="28">
        <f t="shared" si="1"/>
        <v>43504.5</v>
      </c>
      <c r="T10" s="28">
        <f t="shared" si="1"/>
        <v>43504.75</v>
      </c>
      <c r="U10" s="28">
        <f t="shared" si="1"/>
        <v>43504.541666666664</v>
      </c>
    </row>
    <row r="11" spans="1:21" s="31" customFormat="1" x14ac:dyDescent="0.35">
      <c r="A11" s="35" t="s">
        <v>33</v>
      </c>
      <c r="B11" s="30">
        <f>B3</f>
        <v>51955.944690937002</v>
      </c>
      <c r="C11" s="30">
        <f t="shared" si="1"/>
        <v>53299.112535951703</v>
      </c>
      <c r="D11" s="30">
        <f t="shared" si="1"/>
        <v>52327.340407966702</v>
      </c>
      <c r="E11" s="30">
        <f t="shared" si="1"/>
        <v>52744.042850950602</v>
      </c>
      <c r="F11" s="30">
        <f t="shared" si="1"/>
        <v>51824.824843949602</v>
      </c>
      <c r="G11" s="30">
        <f t="shared" si="1"/>
        <v>53667.128160943903</v>
      </c>
      <c r="H11" s="30">
        <f t="shared" si="1"/>
        <v>54693.021628937197</v>
      </c>
      <c r="I11" s="30">
        <f t="shared" si="1"/>
        <v>51882.874534940602</v>
      </c>
      <c r="J11" s="30">
        <f t="shared" si="1"/>
        <v>51793.627928945403</v>
      </c>
      <c r="K11" s="30">
        <f t="shared" si="1"/>
        <v>53690.482900932198</v>
      </c>
      <c r="L11" s="30">
        <f t="shared" si="1"/>
        <v>53336.706499947701</v>
      </c>
      <c r="M11" s="30">
        <f t="shared" si="1"/>
        <v>52517.666145944</v>
      </c>
      <c r="N11" s="30">
        <f t="shared" si="1"/>
        <v>51665.050832939502</v>
      </c>
      <c r="O11" s="30">
        <f t="shared" si="1"/>
        <v>53752.279433934797</v>
      </c>
      <c r="P11" s="30">
        <f t="shared" si="1"/>
        <v>53603.2456189355</v>
      </c>
      <c r="Q11" s="30">
        <f t="shared" si="1"/>
        <v>53745.976696932899</v>
      </c>
      <c r="R11" s="30">
        <f t="shared" si="1"/>
        <v>53119.362580931098</v>
      </c>
      <c r="S11" s="30">
        <f t="shared" si="1"/>
        <v>52436.195522942297</v>
      </c>
      <c r="T11" s="30">
        <f t="shared" si="1"/>
        <v>52500.5857559344</v>
      </c>
      <c r="U11" s="30">
        <f t="shared" si="1"/>
        <v>51633.589841929002</v>
      </c>
    </row>
    <row r="12" spans="1:21" x14ac:dyDescent="0.35">
      <c r="A12" s="32" t="s">
        <v>34</v>
      </c>
      <c r="B12" s="30">
        <v>1367.186097592778</v>
      </c>
      <c r="C12" s="30">
        <v>224.32535283719929</v>
      </c>
      <c r="D12" s="30">
        <v>204.21969510876713</v>
      </c>
      <c r="E12" s="30">
        <v>131.60556882028982</v>
      </c>
      <c r="F12" s="30">
        <v>1737.8528755884697</v>
      </c>
      <c r="G12" s="30">
        <v>3151.795083216562</v>
      </c>
      <c r="H12" s="30">
        <v>3182.4068624326924</v>
      </c>
      <c r="I12" s="30">
        <v>3048.4163383595164</v>
      </c>
      <c r="J12" s="30">
        <v>723.87213423680498</v>
      </c>
      <c r="K12" s="30">
        <v>3419.2387001683987</v>
      </c>
      <c r="L12" s="30">
        <v>3382.9476689306907</v>
      </c>
      <c r="M12" s="30">
        <v>3072.8588453261041</v>
      </c>
      <c r="N12" s="30">
        <v>649.69584650668878</v>
      </c>
      <c r="O12" s="30">
        <v>615.37972127292915</v>
      </c>
      <c r="P12" s="30">
        <v>578.9058147550785</v>
      </c>
      <c r="Q12" s="30">
        <v>539.44451972939908</v>
      </c>
      <c r="R12" s="30">
        <v>676.74812202215355</v>
      </c>
      <c r="S12" s="30">
        <v>1314.7624557427994</v>
      </c>
      <c r="T12" s="30">
        <v>3437.8469527922748</v>
      </c>
      <c r="U12" s="30">
        <v>2063.6436838097052</v>
      </c>
    </row>
    <row r="13" spans="1:21" x14ac:dyDescent="0.35">
      <c r="A13" s="32" t="s">
        <v>35</v>
      </c>
      <c r="B13" s="30">
        <v>4196</v>
      </c>
      <c r="C13" s="30">
        <v>4196</v>
      </c>
      <c r="D13" s="30">
        <v>4196</v>
      </c>
      <c r="E13" s="30">
        <v>4196</v>
      </c>
      <c r="F13" s="30">
        <v>4196</v>
      </c>
      <c r="G13" s="30">
        <v>4196</v>
      </c>
      <c r="H13" s="30">
        <v>4196</v>
      </c>
      <c r="I13" s="30">
        <v>4196</v>
      </c>
      <c r="J13" s="30">
        <v>4196</v>
      </c>
      <c r="K13" s="30">
        <v>4196</v>
      </c>
      <c r="L13" s="30">
        <v>4196</v>
      </c>
      <c r="M13" s="30">
        <v>4196</v>
      </c>
      <c r="N13" s="30">
        <v>4196</v>
      </c>
      <c r="O13" s="30">
        <v>4196</v>
      </c>
      <c r="P13" s="30">
        <v>4196</v>
      </c>
      <c r="Q13" s="30">
        <v>4196</v>
      </c>
      <c r="R13" s="30">
        <v>4196</v>
      </c>
      <c r="S13" s="30">
        <v>4196</v>
      </c>
      <c r="T13" s="30">
        <v>4196</v>
      </c>
      <c r="U13" s="30">
        <v>4196</v>
      </c>
    </row>
    <row r="14" spans="1:21" x14ac:dyDescent="0.35">
      <c r="A14" s="7" t="s">
        <v>36</v>
      </c>
      <c r="B14" s="33">
        <f>B12/B13</f>
        <v>0.32583081448826928</v>
      </c>
      <c r="C14" s="33">
        <f t="shared" ref="C14:U14" si="2">C12/C13</f>
        <v>5.346171421286923E-2</v>
      </c>
      <c r="D14" s="33">
        <f t="shared" si="2"/>
        <v>4.8670089396750986E-2</v>
      </c>
      <c r="E14" s="33">
        <f t="shared" si="2"/>
        <v>3.1364530224091948E-2</v>
      </c>
      <c r="F14" s="33">
        <f t="shared" si="2"/>
        <v>0.4141689407980147</v>
      </c>
      <c r="G14" s="33">
        <f t="shared" si="2"/>
        <v>0.75114277483712155</v>
      </c>
      <c r="H14" s="33">
        <f t="shared" si="2"/>
        <v>0.75843824176184282</v>
      </c>
      <c r="I14" s="33">
        <f t="shared" si="2"/>
        <v>0.72650532372724419</v>
      </c>
      <c r="J14" s="33">
        <f t="shared" si="2"/>
        <v>0.17251480796873331</v>
      </c>
      <c r="K14" s="33">
        <f t="shared" si="2"/>
        <v>0.81488052911544295</v>
      </c>
      <c r="L14" s="33">
        <f t="shared" si="2"/>
        <v>0.80623157028853454</v>
      </c>
      <c r="M14" s="33">
        <f t="shared" si="2"/>
        <v>0.73233051604530597</v>
      </c>
      <c r="N14" s="33">
        <f t="shared" si="2"/>
        <v>0.15483695102637959</v>
      </c>
      <c r="O14" s="33">
        <f t="shared" si="2"/>
        <v>0.14665865616609369</v>
      </c>
      <c r="P14" s="33">
        <f t="shared" si="2"/>
        <v>0.13796611409796913</v>
      </c>
      <c r="Q14" s="33">
        <f t="shared" si="2"/>
        <v>0.1285616109936604</v>
      </c>
      <c r="R14" s="33">
        <f t="shared" si="2"/>
        <v>0.16128410915685262</v>
      </c>
      <c r="S14" s="33">
        <f t="shared" si="2"/>
        <v>0.31333709622087685</v>
      </c>
      <c r="T14" s="33">
        <f t="shared" si="2"/>
        <v>0.81931528903533712</v>
      </c>
      <c r="U14" s="33">
        <f t="shared" si="2"/>
        <v>0.49181212674206509</v>
      </c>
    </row>
    <row r="15" spans="1:21" x14ac:dyDescent="0.35">
      <c r="A15" s="7" t="s">
        <v>37</v>
      </c>
      <c r="B15" s="34">
        <f>AVERAGE(B14:U14)</f>
        <v>0.39946559031517281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7" spans="1:21" x14ac:dyDescent="0.35">
      <c r="A17" s="26" t="s">
        <v>15</v>
      </c>
    </row>
    <row r="18" spans="1:21" x14ac:dyDescent="0.35">
      <c r="A18" s="27" t="s">
        <v>32</v>
      </c>
      <c r="B18" s="28">
        <f>B2</f>
        <v>43444.333333333336</v>
      </c>
      <c r="C18" s="28">
        <f t="shared" ref="C18:U19" si="3">C2</f>
        <v>43467.791666666664</v>
      </c>
      <c r="D18" s="28">
        <f t="shared" si="3"/>
        <v>43467.833333333336</v>
      </c>
      <c r="E18" s="28">
        <f t="shared" si="3"/>
        <v>43467.75</v>
      </c>
      <c r="F18" s="28">
        <f t="shared" si="3"/>
        <v>43488.333333333336</v>
      </c>
      <c r="G18" s="28">
        <f t="shared" si="3"/>
        <v>43489.291666666664</v>
      </c>
      <c r="H18" s="28">
        <f t="shared" si="3"/>
        <v>43489.333333333336</v>
      </c>
      <c r="I18" s="28">
        <f t="shared" si="3"/>
        <v>43489.375</v>
      </c>
      <c r="J18" s="28">
        <f t="shared" si="3"/>
        <v>43494.333333333336</v>
      </c>
      <c r="K18" s="28">
        <f t="shared" si="3"/>
        <v>43504.791666666664</v>
      </c>
      <c r="L18" s="28">
        <f t="shared" si="3"/>
        <v>43504.833333333336</v>
      </c>
      <c r="M18" s="28">
        <f t="shared" si="3"/>
        <v>43504.875</v>
      </c>
      <c r="N18" s="28">
        <f t="shared" si="3"/>
        <v>43504.291666666664</v>
      </c>
      <c r="O18" s="28">
        <f t="shared" si="3"/>
        <v>43504.333333333336</v>
      </c>
      <c r="P18" s="28">
        <f t="shared" si="3"/>
        <v>43504.375</v>
      </c>
      <c r="Q18" s="28">
        <f t="shared" si="3"/>
        <v>43504.416666666664</v>
      </c>
      <c r="R18" s="28">
        <f t="shared" si="3"/>
        <v>43504.458333333336</v>
      </c>
      <c r="S18" s="28">
        <f t="shared" si="3"/>
        <v>43504.5</v>
      </c>
      <c r="T18" s="28">
        <f t="shared" si="3"/>
        <v>43504.75</v>
      </c>
      <c r="U18" s="28">
        <f t="shared" si="3"/>
        <v>43504.541666666664</v>
      </c>
    </row>
    <row r="19" spans="1:21" s="31" customFormat="1" x14ac:dyDescent="0.35">
      <c r="A19" s="35" t="s">
        <v>33</v>
      </c>
      <c r="B19" s="30">
        <f>B3</f>
        <v>51955.944690937002</v>
      </c>
      <c r="C19" s="30">
        <f t="shared" si="3"/>
        <v>53299.112535951703</v>
      </c>
      <c r="D19" s="30">
        <f t="shared" si="3"/>
        <v>52327.340407966702</v>
      </c>
      <c r="E19" s="30">
        <f t="shared" si="3"/>
        <v>52744.042850950602</v>
      </c>
      <c r="F19" s="30">
        <f t="shared" si="3"/>
        <v>51824.824843949602</v>
      </c>
      <c r="G19" s="30">
        <f t="shared" si="3"/>
        <v>53667.128160943903</v>
      </c>
      <c r="H19" s="30">
        <f t="shared" si="3"/>
        <v>54693.021628937197</v>
      </c>
      <c r="I19" s="30">
        <f t="shared" si="3"/>
        <v>51882.874534940602</v>
      </c>
      <c r="J19" s="30">
        <f t="shared" si="3"/>
        <v>51793.627928945403</v>
      </c>
      <c r="K19" s="30">
        <f t="shared" si="3"/>
        <v>53690.482900932198</v>
      </c>
      <c r="L19" s="30">
        <f t="shared" si="3"/>
        <v>53336.706499947701</v>
      </c>
      <c r="M19" s="30">
        <f t="shared" si="3"/>
        <v>52517.666145944</v>
      </c>
      <c r="N19" s="30">
        <f t="shared" si="3"/>
        <v>51665.050832939502</v>
      </c>
      <c r="O19" s="30">
        <f t="shared" si="3"/>
        <v>53752.279433934797</v>
      </c>
      <c r="P19" s="30">
        <f t="shared" si="3"/>
        <v>53603.2456189355</v>
      </c>
      <c r="Q19" s="30">
        <f t="shared" si="3"/>
        <v>53745.976696932899</v>
      </c>
      <c r="R19" s="30">
        <f t="shared" si="3"/>
        <v>53119.362580931098</v>
      </c>
      <c r="S19" s="30">
        <f t="shared" si="3"/>
        <v>52436.195522942297</v>
      </c>
      <c r="T19" s="30">
        <f t="shared" si="3"/>
        <v>52500.5857559344</v>
      </c>
      <c r="U19" s="30">
        <f t="shared" si="3"/>
        <v>51633.589841929002</v>
      </c>
    </row>
    <row r="20" spans="1:21" x14ac:dyDescent="0.35">
      <c r="A20" s="32" t="s">
        <v>34</v>
      </c>
      <c r="B20" s="30">
        <v>1281.712845622166</v>
      </c>
      <c r="C20" s="30">
        <v>378.25911547442126</v>
      </c>
      <c r="D20" s="30">
        <v>183.46348467599969</v>
      </c>
      <c r="E20" s="30">
        <v>596.53385165541886</v>
      </c>
      <c r="F20" s="30">
        <v>5264.7759326957339</v>
      </c>
      <c r="G20" s="30">
        <v>6943.0484633386986</v>
      </c>
      <c r="H20" s="30">
        <v>6606.5684998679608</v>
      </c>
      <c r="I20" s="30">
        <v>5727.161327818234</v>
      </c>
      <c r="J20" s="30">
        <v>1171.2157645104478</v>
      </c>
      <c r="K20" s="30">
        <v>1466.6646810848035</v>
      </c>
      <c r="L20" s="30">
        <v>1503.4105959696738</v>
      </c>
      <c r="M20" s="30">
        <v>1630.4457319378425</v>
      </c>
      <c r="N20" s="30">
        <v>3565.3951986117427</v>
      </c>
      <c r="O20" s="30">
        <v>3633.8233692288863</v>
      </c>
      <c r="P20" s="30">
        <v>3251.035563668338</v>
      </c>
      <c r="Q20" s="30">
        <v>2574.2533814222215</v>
      </c>
      <c r="R20" s="30">
        <v>1510.5555874673619</v>
      </c>
      <c r="S20" s="30">
        <v>1228.3925265517673</v>
      </c>
      <c r="T20" s="30">
        <v>1601.2663601152221</v>
      </c>
      <c r="U20" s="30">
        <v>1294.0002979276794</v>
      </c>
    </row>
    <row r="21" spans="1:21" x14ac:dyDescent="0.35">
      <c r="A21" s="32" t="s">
        <v>35</v>
      </c>
      <c r="B21" s="30">
        <v>11785</v>
      </c>
      <c r="C21" s="30">
        <v>11811</v>
      </c>
      <c r="D21" s="30">
        <v>11811</v>
      </c>
      <c r="E21" s="30">
        <v>11811</v>
      </c>
      <c r="F21" s="30">
        <v>11811</v>
      </c>
      <c r="G21" s="30">
        <v>11811</v>
      </c>
      <c r="H21" s="30">
        <v>11811</v>
      </c>
      <c r="I21" s="30">
        <v>11811</v>
      </c>
      <c r="J21" s="30">
        <v>11811</v>
      </c>
      <c r="K21" s="30">
        <v>11811</v>
      </c>
      <c r="L21" s="30">
        <v>11811</v>
      </c>
      <c r="M21" s="30">
        <v>11811</v>
      </c>
      <c r="N21" s="30">
        <v>11811</v>
      </c>
      <c r="O21" s="30">
        <v>11811</v>
      </c>
      <c r="P21" s="30">
        <v>11811</v>
      </c>
      <c r="Q21" s="30">
        <v>11811</v>
      </c>
      <c r="R21" s="30">
        <v>11811</v>
      </c>
      <c r="S21" s="30">
        <v>11811</v>
      </c>
      <c r="T21" s="30">
        <v>11811</v>
      </c>
      <c r="U21" s="30">
        <v>11811</v>
      </c>
    </row>
    <row r="22" spans="1:21" x14ac:dyDescent="0.35">
      <c r="A22" s="7" t="s">
        <v>36</v>
      </c>
      <c r="B22" s="33">
        <f>B20/B21</f>
        <v>0.10875798435487195</v>
      </c>
      <c r="C22" s="33">
        <f t="shared" ref="C22:U22" si="4">C20/C21</f>
        <v>3.2026002495505988E-2</v>
      </c>
      <c r="D22" s="33">
        <f t="shared" si="4"/>
        <v>1.5533272769113513E-2</v>
      </c>
      <c r="E22" s="33">
        <f t="shared" si="4"/>
        <v>5.0506633786759701E-2</v>
      </c>
      <c r="F22" s="33">
        <f t="shared" si="4"/>
        <v>0.44575192047207973</v>
      </c>
      <c r="G22" s="33">
        <f t="shared" si="4"/>
        <v>0.58784594558790104</v>
      </c>
      <c r="H22" s="33">
        <f t="shared" si="4"/>
        <v>0.55935725170332407</v>
      </c>
      <c r="I22" s="33">
        <f t="shared" si="4"/>
        <v>0.48490062888986823</v>
      </c>
      <c r="J22" s="33">
        <f t="shared" si="4"/>
        <v>9.916313305481736E-2</v>
      </c>
      <c r="K22" s="33">
        <f t="shared" si="4"/>
        <v>0.12417785802089608</v>
      </c>
      <c r="L22" s="33">
        <f t="shared" si="4"/>
        <v>0.12728901837013579</v>
      </c>
      <c r="M22" s="33">
        <f t="shared" si="4"/>
        <v>0.13804468139343345</v>
      </c>
      <c r="N22" s="33">
        <f t="shared" si="4"/>
        <v>0.30187073055725533</v>
      </c>
      <c r="O22" s="33">
        <f t="shared" si="4"/>
        <v>0.30766432725670023</v>
      </c>
      <c r="P22" s="33">
        <f t="shared" si="4"/>
        <v>0.27525489490037575</v>
      </c>
      <c r="Q22" s="33">
        <f t="shared" si="4"/>
        <v>0.2179538888681925</v>
      </c>
      <c r="R22" s="33">
        <f t="shared" si="4"/>
        <v>0.12789396219349436</v>
      </c>
      <c r="S22" s="33">
        <f t="shared" si="4"/>
        <v>0.10400410858960014</v>
      </c>
      <c r="T22" s="33">
        <f t="shared" si="4"/>
        <v>0.13557415630473474</v>
      </c>
      <c r="U22" s="33">
        <f t="shared" si="4"/>
        <v>0.10955891100903221</v>
      </c>
    </row>
    <row r="23" spans="1:21" x14ac:dyDescent="0.35">
      <c r="A23" s="7" t="s">
        <v>37</v>
      </c>
      <c r="B23" s="34">
        <f>AVERAGE(B22:U22)</f>
        <v>0.21765646552890461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25C6B-61DD-416A-8194-BD447138BEBA}">
  <dimension ref="A1:U23"/>
  <sheetViews>
    <sheetView workbookViewId="0">
      <selection activeCell="H31" sqref="H31"/>
    </sheetView>
  </sheetViews>
  <sheetFormatPr defaultColWidth="21.81640625" defaultRowHeight="14.5" x14ac:dyDescent="0.35"/>
  <cols>
    <col min="1" max="1" width="22" bestFit="1" customWidth="1"/>
    <col min="2" max="18" width="14.81640625" bestFit="1" customWidth="1"/>
    <col min="19" max="21" width="13.81640625" bestFit="1" customWidth="1"/>
  </cols>
  <sheetData>
    <row r="1" spans="1:21" x14ac:dyDescent="0.35">
      <c r="A1" s="26" t="s">
        <v>13</v>
      </c>
    </row>
    <row r="2" spans="1:21" x14ac:dyDescent="0.35">
      <c r="A2" s="27" t="s">
        <v>32</v>
      </c>
      <c r="B2" s="28">
        <v>43102.791666666664</v>
      </c>
      <c r="C2" s="28">
        <v>43102.833333333336</v>
      </c>
      <c r="D2" s="28">
        <v>43102.875</v>
      </c>
      <c r="E2" s="28">
        <v>43103.291666666664</v>
      </c>
      <c r="F2" s="28">
        <v>43103.333333333336</v>
      </c>
      <c r="G2" s="28">
        <v>43103.375</v>
      </c>
      <c r="H2" s="28">
        <v>43116.791666666664</v>
      </c>
      <c r="I2" s="28">
        <v>43116.833333333336</v>
      </c>
      <c r="J2" s="28">
        <v>43116.875</v>
      </c>
      <c r="K2" s="28">
        <v>43116.916666666664</v>
      </c>
      <c r="L2" s="28">
        <v>43116.458333333336</v>
      </c>
      <c r="M2" s="28">
        <v>43116.5</v>
      </c>
      <c r="N2" s="28">
        <v>43116.541666666664</v>
      </c>
      <c r="O2" s="28">
        <v>43116.75</v>
      </c>
      <c r="P2" s="28">
        <v>43117.25</v>
      </c>
      <c r="Q2" s="28">
        <v>43117.291666666664</v>
      </c>
      <c r="R2" s="28">
        <v>43117.333333333336</v>
      </c>
      <c r="S2" s="28">
        <v>43117.375</v>
      </c>
      <c r="T2" s="28">
        <v>43117.416666666664</v>
      </c>
      <c r="U2" s="28">
        <v>43118.333333333336</v>
      </c>
    </row>
    <row r="3" spans="1:21" s="31" customFormat="1" x14ac:dyDescent="0.35">
      <c r="A3" s="29" t="s">
        <v>33</v>
      </c>
      <c r="B3" s="30">
        <v>61964.130044960802</v>
      </c>
      <c r="C3" s="30">
        <v>61796.060148957702</v>
      </c>
      <c r="D3" s="30">
        <v>61138.4242249534</v>
      </c>
      <c r="E3" s="30">
        <v>61862.546421949497</v>
      </c>
      <c r="F3" s="30">
        <v>62896.689016943899</v>
      </c>
      <c r="G3" s="30">
        <v>61358.684631941098</v>
      </c>
      <c r="H3" s="30">
        <v>63223.189124940698</v>
      </c>
      <c r="I3" s="30">
        <v>63529.244007938702</v>
      </c>
      <c r="J3" s="30">
        <v>62920.875860935601</v>
      </c>
      <c r="K3" s="30">
        <v>61459.5274089421</v>
      </c>
      <c r="L3" s="30">
        <v>60946.969481940003</v>
      </c>
      <c r="M3" s="30">
        <v>61143.855176937803</v>
      </c>
      <c r="N3" s="30">
        <v>60794.346858934798</v>
      </c>
      <c r="O3" s="30">
        <v>60912.862243942101</v>
      </c>
      <c r="P3" s="30">
        <v>61305.098102944001</v>
      </c>
      <c r="Q3" s="30">
        <v>64670.549013941301</v>
      </c>
      <c r="R3" s="30">
        <v>65914.697756931098</v>
      </c>
      <c r="S3" s="30">
        <v>64762.517439934803</v>
      </c>
      <c r="T3" s="30">
        <v>62818.893547939202</v>
      </c>
      <c r="U3" s="30">
        <v>61386.715153941499</v>
      </c>
    </row>
    <row r="4" spans="1:21" x14ac:dyDescent="0.35">
      <c r="A4" s="32" t="s">
        <v>34</v>
      </c>
      <c r="B4" s="30">
        <v>2224.4655629942149</v>
      </c>
      <c r="C4" s="30">
        <v>2157.7668591753654</v>
      </c>
      <c r="D4" s="30">
        <v>2054.0132903268604</v>
      </c>
      <c r="E4" s="30">
        <v>908.39290608247131</v>
      </c>
      <c r="F4" s="30">
        <v>776.02123949474742</v>
      </c>
      <c r="G4" s="30">
        <v>581.77665289746369</v>
      </c>
      <c r="H4" s="30">
        <v>1289.3520214827663</v>
      </c>
      <c r="I4" s="30">
        <v>1184.7635947652873</v>
      </c>
      <c r="J4" s="30">
        <v>1043.6366648741732</v>
      </c>
      <c r="K4" s="30">
        <v>1030.856878388656</v>
      </c>
      <c r="L4" s="30">
        <v>2280.2775211207072</v>
      </c>
      <c r="M4" s="30">
        <v>2177.5405648549408</v>
      </c>
      <c r="N4" s="30">
        <v>2032.4940716058013</v>
      </c>
      <c r="O4" s="30">
        <v>1448.7748945840194</v>
      </c>
      <c r="P4" s="30">
        <v>1170.4242757140269</v>
      </c>
      <c r="Q4" s="30">
        <v>1055.8091791850995</v>
      </c>
      <c r="R4" s="30">
        <v>997.76936070549823</v>
      </c>
      <c r="S4" s="30">
        <v>977.57553233517547</v>
      </c>
      <c r="T4" s="30">
        <v>908.33266163825988</v>
      </c>
      <c r="U4" s="30">
        <v>712.03698277023102</v>
      </c>
    </row>
    <row r="5" spans="1:21" x14ac:dyDescent="0.35">
      <c r="A5" s="32" t="s">
        <v>35</v>
      </c>
      <c r="B5" s="30">
        <v>2613</v>
      </c>
      <c r="C5" s="30">
        <v>2613</v>
      </c>
      <c r="D5" s="30">
        <v>2613</v>
      </c>
      <c r="E5" s="30">
        <v>2613</v>
      </c>
      <c r="F5" s="30">
        <v>2613</v>
      </c>
      <c r="G5" s="30">
        <v>2613</v>
      </c>
      <c r="H5" s="30">
        <v>2613</v>
      </c>
      <c r="I5" s="30">
        <v>2613</v>
      </c>
      <c r="J5" s="30">
        <v>2613</v>
      </c>
      <c r="K5" s="30">
        <v>2613</v>
      </c>
      <c r="L5" s="30">
        <v>2613</v>
      </c>
      <c r="M5" s="30">
        <v>2613</v>
      </c>
      <c r="N5" s="30">
        <v>2613</v>
      </c>
      <c r="O5" s="30">
        <v>2613</v>
      </c>
      <c r="P5" s="30">
        <v>2613</v>
      </c>
      <c r="Q5" s="30">
        <v>2613</v>
      </c>
      <c r="R5" s="30">
        <v>2613</v>
      </c>
      <c r="S5" s="30">
        <v>2613</v>
      </c>
      <c r="T5" s="30">
        <v>2613</v>
      </c>
      <c r="U5" s="30">
        <v>2613</v>
      </c>
    </row>
    <row r="6" spans="1:21" x14ac:dyDescent="0.35">
      <c r="A6" s="7" t="s">
        <v>36</v>
      </c>
      <c r="B6" s="33">
        <f>B4/B5</f>
        <v>0.85130714236288363</v>
      </c>
      <c r="C6" s="33">
        <f t="shared" ref="C6:U6" si="0">C4/C5</f>
        <v>0.82578142333538673</v>
      </c>
      <c r="D6" s="33">
        <f t="shared" si="0"/>
        <v>0.7860747379743056</v>
      </c>
      <c r="E6" s="33">
        <f t="shared" si="0"/>
        <v>0.34764366861173795</v>
      </c>
      <c r="F6" s="33">
        <f t="shared" si="0"/>
        <v>0.2969847835800794</v>
      </c>
      <c r="G6" s="33">
        <f t="shared" si="0"/>
        <v>0.22264701603423792</v>
      </c>
      <c r="H6" s="33">
        <f t="shared" si="0"/>
        <v>0.49343743646489335</v>
      </c>
      <c r="I6" s="33">
        <f t="shared" si="0"/>
        <v>0.45341124943179767</v>
      </c>
      <c r="J6" s="33">
        <f t="shared" si="0"/>
        <v>0.39940170871571878</v>
      </c>
      <c r="K6" s="33">
        <f t="shared" si="0"/>
        <v>0.3945108604625549</v>
      </c>
      <c r="L6" s="33">
        <f t="shared" si="0"/>
        <v>0.87266648339866326</v>
      </c>
      <c r="M6" s="33">
        <f t="shared" si="0"/>
        <v>0.83334885757938804</v>
      </c>
      <c r="N6" s="33">
        <f t="shared" si="0"/>
        <v>0.77783929261607399</v>
      </c>
      <c r="O6" s="33">
        <f t="shared" si="0"/>
        <v>0.55444886895676215</v>
      </c>
      <c r="P6" s="33">
        <f t="shared" si="0"/>
        <v>0.44792356514122728</v>
      </c>
      <c r="Q6" s="33">
        <f t="shared" si="0"/>
        <v>0.40406015276888618</v>
      </c>
      <c r="R6" s="33">
        <f t="shared" si="0"/>
        <v>0.38184820539820064</v>
      </c>
      <c r="S6" s="33">
        <f t="shared" si="0"/>
        <v>0.37411998941261976</v>
      </c>
      <c r="T6" s="33">
        <f t="shared" si="0"/>
        <v>0.34762061294996549</v>
      </c>
      <c r="U6" s="33">
        <f t="shared" si="0"/>
        <v>0.2724978885458213</v>
      </c>
    </row>
    <row r="7" spans="1:21" x14ac:dyDescent="0.35">
      <c r="A7" s="7" t="s">
        <v>37</v>
      </c>
      <c r="B7" s="34">
        <f>AVERAGE(B6:U6)</f>
        <v>0.51687869718706025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9" spans="1:21" x14ac:dyDescent="0.35">
      <c r="A9" s="26" t="s">
        <v>14</v>
      </c>
    </row>
    <row r="10" spans="1:21" x14ac:dyDescent="0.35">
      <c r="A10" s="27" t="s">
        <v>32</v>
      </c>
      <c r="B10" s="28">
        <f>B2</f>
        <v>43102.791666666664</v>
      </c>
      <c r="C10" s="28">
        <f t="shared" ref="C10:U11" si="1">C2</f>
        <v>43102.833333333336</v>
      </c>
      <c r="D10" s="28">
        <f t="shared" si="1"/>
        <v>43102.875</v>
      </c>
      <c r="E10" s="28">
        <f t="shared" si="1"/>
        <v>43103.291666666664</v>
      </c>
      <c r="F10" s="28">
        <f t="shared" si="1"/>
        <v>43103.333333333336</v>
      </c>
      <c r="G10" s="28">
        <f t="shared" si="1"/>
        <v>43103.375</v>
      </c>
      <c r="H10" s="28">
        <f t="shared" si="1"/>
        <v>43116.791666666664</v>
      </c>
      <c r="I10" s="28">
        <f t="shared" si="1"/>
        <v>43116.833333333336</v>
      </c>
      <c r="J10" s="28">
        <f t="shared" si="1"/>
        <v>43116.875</v>
      </c>
      <c r="K10" s="28">
        <f t="shared" si="1"/>
        <v>43116.916666666664</v>
      </c>
      <c r="L10" s="28">
        <f t="shared" si="1"/>
        <v>43116.458333333336</v>
      </c>
      <c r="M10" s="28">
        <f t="shared" si="1"/>
        <v>43116.5</v>
      </c>
      <c r="N10" s="28">
        <f t="shared" si="1"/>
        <v>43116.541666666664</v>
      </c>
      <c r="O10" s="28">
        <f t="shared" si="1"/>
        <v>43116.75</v>
      </c>
      <c r="P10" s="28">
        <f t="shared" si="1"/>
        <v>43117.25</v>
      </c>
      <c r="Q10" s="28">
        <f t="shared" si="1"/>
        <v>43117.291666666664</v>
      </c>
      <c r="R10" s="28">
        <f t="shared" si="1"/>
        <v>43117.333333333336</v>
      </c>
      <c r="S10" s="28">
        <f t="shared" si="1"/>
        <v>43117.375</v>
      </c>
      <c r="T10" s="28">
        <f t="shared" si="1"/>
        <v>43117.416666666664</v>
      </c>
      <c r="U10" s="28">
        <f t="shared" si="1"/>
        <v>43118.333333333336</v>
      </c>
    </row>
    <row r="11" spans="1:21" s="31" customFormat="1" x14ac:dyDescent="0.35">
      <c r="A11" s="35" t="s">
        <v>33</v>
      </c>
      <c r="B11" s="30">
        <f>B3</f>
        <v>61964.130044960802</v>
      </c>
      <c r="C11" s="30">
        <f t="shared" si="1"/>
        <v>61796.060148957702</v>
      </c>
      <c r="D11" s="30">
        <f t="shared" si="1"/>
        <v>61138.4242249534</v>
      </c>
      <c r="E11" s="30">
        <f t="shared" si="1"/>
        <v>61862.546421949497</v>
      </c>
      <c r="F11" s="30">
        <f t="shared" si="1"/>
        <v>62896.689016943899</v>
      </c>
      <c r="G11" s="30">
        <f t="shared" si="1"/>
        <v>61358.684631941098</v>
      </c>
      <c r="H11" s="30">
        <f t="shared" si="1"/>
        <v>63223.189124940698</v>
      </c>
      <c r="I11" s="30">
        <f t="shared" si="1"/>
        <v>63529.244007938702</v>
      </c>
      <c r="J11" s="30">
        <f t="shared" si="1"/>
        <v>62920.875860935601</v>
      </c>
      <c r="K11" s="30">
        <f t="shared" si="1"/>
        <v>61459.5274089421</v>
      </c>
      <c r="L11" s="30">
        <f t="shared" si="1"/>
        <v>60946.969481940003</v>
      </c>
      <c r="M11" s="30">
        <f t="shared" si="1"/>
        <v>61143.855176937803</v>
      </c>
      <c r="N11" s="30">
        <f t="shared" si="1"/>
        <v>60794.346858934798</v>
      </c>
      <c r="O11" s="30">
        <f t="shared" si="1"/>
        <v>60912.862243942101</v>
      </c>
      <c r="P11" s="30">
        <f t="shared" si="1"/>
        <v>61305.098102944001</v>
      </c>
      <c r="Q11" s="30">
        <f t="shared" si="1"/>
        <v>64670.549013941301</v>
      </c>
      <c r="R11" s="30">
        <f t="shared" si="1"/>
        <v>65914.697756931098</v>
      </c>
      <c r="S11" s="30">
        <f t="shared" si="1"/>
        <v>64762.517439934803</v>
      </c>
      <c r="T11" s="30">
        <f t="shared" si="1"/>
        <v>62818.893547939202</v>
      </c>
      <c r="U11" s="30">
        <f t="shared" si="1"/>
        <v>61386.715153941499</v>
      </c>
    </row>
    <row r="12" spans="1:21" x14ac:dyDescent="0.35">
      <c r="A12" s="32" t="s">
        <v>34</v>
      </c>
      <c r="B12" s="30">
        <v>68.092093735565925</v>
      </c>
      <c r="C12" s="30">
        <v>52.061263267373022</v>
      </c>
      <c r="D12" s="30">
        <v>162.526602956841</v>
      </c>
      <c r="E12" s="30">
        <v>2662.3573576715257</v>
      </c>
      <c r="F12" s="30">
        <v>2320.0485908993096</v>
      </c>
      <c r="G12" s="30">
        <v>1773.9350897769136</v>
      </c>
      <c r="H12" s="30">
        <v>83.693467391138967</v>
      </c>
      <c r="I12" s="30">
        <v>154.88779876485381</v>
      </c>
      <c r="J12" s="30">
        <v>432.36852360305681</v>
      </c>
      <c r="K12" s="30">
        <v>802.55164609233589</v>
      </c>
      <c r="L12" s="30">
        <v>1015.6592477377384</v>
      </c>
      <c r="M12" s="30">
        <v>758.68715979819513</v>
      </c>
      <c r="N12" s="30">
        <v>605.9707440352023</v>
      </c>
      <c r="O12" s="30">
        <v>54.724165890922563</v>
      </c>
      <c r="P12" s="30">
        <v>3253.7609924761455</v>
      </c>
      <c r="Q12" s="30">
        <v>3214.4751857121796</v>
      </c>
      <c r="R12" s="30">
        <v>3128.5662892468763</v>
      </c>
      <c r="S12" s="30">
        <v>2937.5655255974643</v>
      </c>
      <c r="T12" s="30">
        <v>2205.8452847252952</v>
      </c>
      <c r="U12" s="30">
        <v>2713.0473928833021</v>
      </c>
    </row>
    <row r="13" spans="1:21" x14ac:dyDescent="0.35">
      <c r="A13" s="32" t="s">
        <v>35</v>
      </c>
      <c r="B13" s="30">
        <v>4196</v>
      </c>
      <c r="C13" s="30">
        <v>4196</v>
      </c>
      <c r="D13" s="30">
        <v>4196</v>
      </c>
      <c r="E13" s="30">
        <v>4196</v>
      </c>
      <c r="F13" s="30">
        <v>4196</v>
      </c>
      <c r="G13" s="30">
        <v>4196</v>
      </c>
      <c r="H13" s="30">
        <v>4196</v>
      </c>
      <c r="I13" s="30">
        <v>4196</v>
      </c>
      <c r="J13" s="30">
        <v>4196</v>
      </c>
      <c r="K13" s="30">
        <v>4196</v>
      </c>
      <c r="L13" s="30">
        <v>4196</v>
      </c>
      <c r="M13" s="30">
        <v>4196</v>
      </c>
      <c r="N13" s="30">
        <v>4196</v>
      </c>
      <c r="O13" s="30">
        <v>4196</v>
      </c>
      <c r="P13" s="30">
        <v>4196</v>
      </c>
      <c r="Q13" s="30">
        <v>4196</v>
      </c>
      <c r="R13" s="30">
        <v>4196</v>
      </c>
      <c r="S13" s="30">
        <v>4196</v>
      </c>
      <c r="T13" s="30">
        <v>4196</v>
      </c>
      <c r="U13" s="30">
        <v>4196</v>
      </c>
    </row>
    <row r="14" spans="1:21" x14ac:dyDescent="0.35">
      <c r="A14" s="7" t="s">
        <v>36</v>
      </c>
      <c r="B14" s="33">
        <f>B12/B13</f>
        <v>1.6227858373585778E-2</v>
      </c>
      <c r="C14" s="33">
        <f t="shared" ref="C14:U14" si="2">C12/C13</f>
        <v>1.240735540213847E-2</v>
      </c>
      <c r="D14" s="33">
        <f t="shared" si="2"/>
        <v>3.8733699465405384E-2</v>
      </c>
      <c r="E14" s="33">
        <f t="shared" si="2"/>
        <v>0.63449889363001089</v>
      </c>
      <c r="F14" s="33">
        <f t="shared" si="2"/>
        <v>0.55291911127247606</v>
      </c>
      <c r="G14" s="33">
        <f t="shared" si="2"/>
        <v>0.42276813388391649</v>
      </c>
      <c r="H14" s="33">
        <f t="shared" si="2"/>
        <v>1.9946012247649896E-2</v>
      </c>
      <c r="I14" s="33">
        <f t="shared" si="2"/>
        <v>3.6913202756161535E-2</v>
      </c>
      <c r="J14" s="33">
        <f t="shared" si="2"/>
        <v>0.10304302278433194</v>
      </c>
      <c r="K14" s="33">
        <f t="shared" si="2"/>
        <v>0.191265883244122</v>
      </c>
      <c r="L14" s="33">
        <f t="shared" si="2"/>
        <v>0.24205415818344575</v>
      </c>
      <c r="M14" s="33">
        <f t="shared" si="2"/>
        <v>0.18081200185848312</v>
      </c>
      <c r="N14" s="33">
        <f t="shared" si="2"/>
        <v>0.14441628790162114</v>
      </c>
      <c r="O14" s="33">
        <f t="shared" si="2"/>
        <v>1.3041984244738456E-2</v>
      </c>
      <c r="P14" s="33">
        <f t="shared" si="2"/>
        <v>0.77544351584274196</v>
      </c>
      <c r="Q14" s="33">
        <f t="shared" si="2"/>
        <v>0.76608083548908001</v>
      </c>
      <c r="R14" s="33">
        <f t="shared" si="2"/>
        <v>0.74560683728476551</v>
      </c>
      <c r="S14" s="33">
        <f t="shared" si="2"/>
        <v>0.7000871128687951</v>
      </c>
      <c r="T14" s="33">
        <f t="shared" si="2"/>
        <v>0.5257019267696128</v>
      </c>
      <c r="U14" s="33">
        <f t="shared" si="2"/>
        <v>0.64657945492929025</v>
      </c>
    </row>
    <row r="15" spans="1:21" x14ac:dyDescent="0.35">
      <c r="A15" s="7" t="s">
        <v>37</v>
      </c>
      <c r="B15" s="34">
        <f>AVERAGE(B14:U14)</f>
        <v>0.33842736442161864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7" spans="1:21" x14ac:dyDescent="0.35">
      <c r="A17" s="26" t="s">
        <v>15</v>
      </c>
    </row>
    <row r="18" spans="1:21" x14ac:dyDescent="0.35">
      <c r="A18" s="27" t="s">
        <v>32</v>
      </c>
      <c r="B18" s="28">
        <f>B2</f>
        <v>43102.791666666664</v>
      </c>
      <c r="C18" s="28">
        <f t="shared" ref="C18:U19" si="3">C2</f>
        <v>43102.833333333336</v>
      </c>
      <c r="D18" s="28">
        <f t="shared" si="3"/>
        <v>43102.875</v>
      </c>
      <c r="E18" s="28">
        <f t="shared" si="3"/>
        <v>43103.291666666664</v>
      </c>
      <c r="F18" s="28">
        <f t="shared" si="3"/>
        <v>43103.333333333336</v>
      </c>
      <c r="G18" s="28">
        <f t="shared" si="3"/>
        <v>43103.375</v>
      </c>
      <c r="H18" s="28">
        <f t="shared" si="3"/>
        <v>43116.791666666664</v>
      </c>
      <c r="I18" s="28">
        <f t="shared" si="3"/>
        <v>43116.833333333336</v>
      </c>
      <c r="J18" s="28">
        <f t="shared" si="3"/>
        <v>43116.875</v>
      </c>
      <c r="K18" s="28">
        <f t="shared" si="3"/>
        <v>43116.916666666664</v>
      </c>
      <c r="L18" s="28">
        <f t="shared" si="3"/>
        <v>43116.458333333336</v>
      </c>
      <c r="M18" s="28">
        <f t="shared" si="3"/>
        <v>43116.5</v>
      </c>
      <c r="N18" s="28">
        <f t="shared" si="3"/>
        <v>43116.541666666664</v>
      </c>
      <c r="O18" s="28">
        <f t="shared" si="3"/>
        <v>43116.75</v>
      </c>
      <c r="P18" s="28">
        <f t="shared" si="3"/>
        <v>43117.25</v>
      </c>
      <c r="Q18" s="28">
        <f t="shared" si="3"/>
        <v>43117.291666666664</v>
      </c>
      <c r="R18" s="28">
        <f t="shared" si="3"/>
        <v>43117.333333333336</v>
      </c>
      <c r="S18" s="28">
        <f t="shared" si="3"/>
        <v>43117.375</v>
      </c>
      <c r="T18" s="28">
        <f t="shared" si="3"/>
        <v>43117.416666666664</v>
      </c>
      <c r="U18" s="28">
        <f t="shared" si="3"/>
        <v>43118.333333333336</v>
      </c>
    </row>
    <row r="19" spans="1:21" s="31" customFormat="1" x14ac:dyDescent="0.35">
      <c r="A19" s="35" t="s">
        <v>33</v>
      </c>
      <c r="B19" s="30">
        <f>B3</f>
        <v>61964.130044960802</v>
      </c>
      <c r="C19" s="30">
        <f t="shared" si="3"/>
        <v>61796.060148957702</v>
      </c>
      <c r="D19" s="30">
        <f t="shared" si="3"/>
        <v>61138.4242249534</v>
      </c>
      <c r="E19" s="30">
        <f t="shared" si="3"/>
        <v>61862.546421949497</v>
      </c>
      <c r="F19" s="30">
        <f t="shared" si="3"/>
        <v>62896.689016943899</v>
      </c>
      <c r="G19" s="30">
        <f t="shared" si="3"/>
        <v>61358.684631941098</v>
      </c>
      <c r="H19" s="30">
        <f t="shared" si="3"/>
        <v>63223.189124940698</v>
      </c>
      <c r="I19" s="30">
        <f t="shared" si="3"/>
        <v>63529.244007938702</v>
      </c>
      <c r="J19" s="30">
        <f t="shared" si="3"/>
        <v>62920.875860935601</v>
      </c>
      <c r="K19" s="30">
        <f t="shared" si="3"/>
        <v>61459.5274089421</v>
      </c>
      <c r="L19" s="30">
        <f t="shared" si="3"/>
        <v>60946.969481940003</v>
      </c>
      <c r="M19" s="30">
        <f t="shared" si="3"/>
        <v>61143.855176937803</v>
      </c>
      <c r="N19" s="30">
        <f t="shared" si="3"/>
        <v>60794.346858934798</v>
      </c>
      <c r="O19" s="30">
        <f t="shared" si="3"/>
        <v>60912.862243942101</v>
      </c>
      <c r="P19" s="30">
        <f t="shared" si="3"/>
        <v>61305.098102944001</v>
      </c>
      <c r="Q19" s="30">
        <f t="shared" si="3"/>
        <v>64670.549013941301</v>
      </c>
      <c r="R19" s="30">
        <f t="shared" si="3"/>
        <v>65914.697756931098</v>
      </c>
      <c r="S19" s="30">
        <f t="shared" si="3"/>
        <v>64762.517439934803</v>
      </c>
      <c r="T19" s="30">
        <f t="shared" si="3"/>
        <v>62818.893547939202</v>
      </c>
      <c r="U19" s="30">
        <f t="shared" si="3"/>
        <v>61386.715153941499</v>
      </c>
    </row>
    <row r="20" spans="1:21" x14ac:dyDescent="0.35">
      <c r="A20" s="32" t="s">
        <v>34</v>
      </c>
      <c r="B20" s="30">
        <v>1176.3500251050411</v>
      </c>
      <c r="C20" s="30">
        <v>1312.5614179408983</v>
      </c>
      <c r="D20" s="30">
        <v>1370.1355072754156</v>
      </c>
      <c r="E20" s="30">
        <v>3882.4195380081728</v>
      </c>
      <c r="F20" s="30">
        <v>4339.9462043951435</v>
      </c>
      <c r="G20" s="30">
        <v>3719.4732398863212</v>
      </c>
      <c r="H20" s="30">
        <v>974.28704165750946</v>
      </c>
      <c r="I20" s="30">
        <v>992.45341257992027</v>
      </c>
      <c r="J20" s="30">
        <v>863.56850856469703</v>
      </c>
      <c r="K20" s="30">
        <v>847.40882240205815</v>
      </c>
      <c r="L20" s="30">
        <v>4068.9171628904137</v>
      </c>
      <c r="M20" s="30">
        <v>3467.7436598259005</v>
      </c>
      <c r="N20" s="30">
        <v>3028.6850028524655</v>
      </c>
      <c r="O20" s="30">
        <v>1164.8074041937437</v>
      </c>
      <c r="P20" s="30">
        <v>777.69953850153126</v>
      </c>
      <c r="Q20" s="30">
        <v>822.44437876642871</v>
      </c>
      <c r="R20" s="30">
        <v>844.55360452629259</v>
      </c>
      <c r="S20" s="30">
        <v>922.42128014630509</v>
      </c>
      <c r="T20" s="30">
        <v>619.58454426211506</v>
      </c>
      <c r="U20" s="30">
        <v>1837.7176239217792</v>
      </c>
    </row>
    <row r="21" spans="1:21" x14ac:dyDescent="0.35">
      <c r="A21" s="32" t="s">
        <v>35</v>
      </c>
      <c r="B21" s="30">
        <v>10576</v>
      </c>
      <c r="C21" s="30">
        <v>10576</v>
      </c>
      <c r="D21" s="30">
        <v>10576</v>
      </c>
      <c r="E21" s="30">
        <v>10576</v>
      </c>
      <c r="F21" s="30">
        <v>10576</v>
      </c>
      <c r="G21" s="30">
        <v>10576</v>
      </c>
      <c r="H21" s="30">
        <v>10576</v>
      </c>
      <c r="I21" s="30">
        <v>10576</v>
      </c>
      <c r="J21" s="30">
        <v>10576</v>
      </c>
      <c r="K21" s="30">
        <v>10576</v>
      </c>
      <c r="L21" s="30">
        <v>10576</v>
      </c>
      <c r="M21" s="30">
        <v>10576</v>
      </c>
      <c r="N21" s="30">
        <v>10576</v>
      </c>
      <c r="O21" s="30">
        <v>10576</v>
      </c>
      <c r="P21" s="30">
        <v>10576</v>
      </c>
      <c r="Q21" s="30">
        <v>10576</v>
      </c>
      <c r="R21" s="30">
        <v>10576</v>
      </c>
      <c r="S21" s="30">
        <v>10576</v>
      </c>
      <c r="T21" s="30">
        <v>10576</v>
      </c>
      <c r="U21" s="30">
        <v>10576</v>
      </c>
    </row>
    <row r="22" spans="1:21" x14ac:dyDescent="0.35">
      <c r="A22" s="7" t="s">
        <v>36</v>
      </c>
      <c r="B22" s="33">
        <f>B20/B21</f>
        <v>0.11122825502127848</v>
      </c>
      <c r="C22" s="33">
        <f t="shared" ref="C22:U22" si="4">C20/C21</f>
        <v>0.12410754708215756</v>
      </c>
      <c r="D22" s="33">
        <f t="shared" si="4"/>
        <v>0.12955139062740315</v>
      </c>
      <c r="E22" s="33">
        <f t="shared" si="4"/>
        <v>0.36709715752724781</v>
      </c>
      <c r="F22" s="33">
        <f t="shared" si="4"/>
        <v>0.41035799965914743</v>
      </c>
      <c r="G22" s="33">
        <f t="shared" si="4"/>
        <v>0.35168998107850996</v>
      </c>
      <c r="H22" s="33">
        <f t="shared" si="4"/>
        <v>9.2122450988796276E-2</v>
      </c>
      <c r="I22" s="33">
        <f t="shared" si="4"/>
        <v>9.3840148693260239E-2</v>
      </c>
      <c r="J22" s="33">
        <f t="shared" si="4"/>
        <v>8.1653603306041697E-2</v>
      </c>
      <c r="K22" s="33">
        <f t="shared" si="4"/>
        <v>8.0125645083401864E-2</v>
      </c>
      <c r="L22" s="33">
        <f t="shared" si="4"/>
        <v>0.38473119921429783</v>
      </c>
      <c r="M22" s="33">
        <f t="shared" si="4"/>
        <v>0.32788801624677577</v>
      </c>
      <c r="N22" s="33">
        <f t="shared" si="4"/>
        <v>0.2863733928567006</v>
      </c>
      <c r="O22" s="33">
        <f t="shared" si="4"/>
        <v>0.11013685743132977</v>
      </c>
      <c r="P22" s="33">
        <f t="shared" si="4"/>
        <v>7.353437391277716E-2</v>
      </c>
      <c r="Q22" s="33">
        <f t="shared" si="4"/>
        <v>7.7765164406810583E-2</v>
      </c>
      <c r="R22" s="33">
        <f t="shared" si="4"/>
        <v>7.9855673650368053E-2</v>
      </c>
      <c r="S22" s="33">
        <f t="shared" si="4"/>
        <v>8.7218350997192232E-2</v>
      </c>
      <c r="T22" s="33">
        <f t="shared" si="4"/>
        <v>5.8584015153376988E-2</v>
      </c>
      <c r="U22" s="33">
        <f t="shared" si="4"/>
        <v>0.17376301285190801</v>
      </c>
    </row>
    <row r="23" spans="1:21" x14ac:dyDescent="0.35">
      <c r="A23" s="7" t="s">
        <v>37</v>
      </c>
      <c r="B23" s="34">
        <f>AVERAGE(B22:U22)</f>
        <v>0.17508121178943908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E5292-5D21-483B-9024-D94A9FE16C19}">
  <dimension ref="A1:U23"/>
  <sheetViews>
    <sheetView workbookViewId="0">
      <selection activeCell="J30" sqref="J30"/>
    </sheetView>
  </sheetViews>
  <sheetFormatPr defaultColWidth="21.81640625" defaultRowHeight="14.5" x14ac:dyDescent="0.35"/>
  <cols>
    <col min="1" max="1" width="22" bestFit="1" customWidth="1"/>
    <col min="2" max="4" width="14.81640625" bestFit="1" customWidth="1"/>
    <col min="5" max="5" width="15.81640625" bestFit="1" customWidth="1"/>
    <col min="6" max="18" width="14.81640625" bestFit="1" customWidth="1"/>
    <col min="19" max="21" width="13.81640625" bestFit="1" customWidth="1"/>
  </cols>
  <sheetData>
    <row r="1" spans="1:21" x14ac:dyDescent="0.35">
      <c r="A1" s="26" t="s">
        <v>13</v>
      </c>
    </row>
    <row r="2" spans="1:21" x14ac:dyDescent="0.35">
      <c r="A2" s="27" t="s">
        <v>32</v>
      </c>
      <c r="B2" s="28">
        <v>42723.291666666664</v>
      </c>
      <c r="C2" s="28">
        <v>42723.333333333336</v>
      </c>
      <c r="D2" s="28">
        <v>42723.375</v>
      </c>
      <c r="E2" s="28">
        <v>42723.416666666664</v>
      </c>
      <c r="F2" s="28">
        <v>42741.791666666664</v>
      </c>
      <c r="G2" s="28">
        <v>42741.833333333336</v>
      </c>
      <c r="H2" s="28">
        <v>42741.875</v>
      </c>
      <c r="I2" s="28">
        <v>42741.916666666664</v>
      </c>
      <c r="J2" s="28">
        <v>42741.958333333336</v>
      </c>
      <c r="K2" s="28">
        <v>42741.458333333336</v>
      </c>
      <c r="L2" s="28">
        <v>42741.5</v>
      </c>
      <c r="M2" s="28">
        <v>42741.666666666664</v>
      </c>
      <c r="N2" s="28">
        <v>42741.708333333336</v>
      </c>
      <c r="O2" s="28">
        <v>42741.75</v>
      </c>
      <c r="P2" s="28">
        <v>42742.25</v>
      </c>
      <c r="Q2" s="28">
        <v>42742.291666666664</v>
      </c>
      <c r="R2" s="28">
        <v>42742.333333333336</v>
      </c>
      <c r="S2" s="28">
        <v>42742.375</v>
      </c>
      <c r="T2" s="28">
        <v>42742.416666666664</v>
      </c>
      <c r="U2" s="28">
        <v>42742.458333333336</v>
      </c>
    </row>
    <row r="3" spans="1:21" s="31" customFormat="1" x14ac:dyDescent="0.35">
      <c r="A3" s="29" t="s">
        <v>33</v>
      </c>
      <c r="B3" s="30">
        <v>56337.449484954202</v>
      </c>
      <c r="C3" s="30">
        <v>57932.355541955199</v>
      </c>
      <c r="D3" s="30">
        <v>57318.830289958802</v>
      </c>
      <c r="E3" s="30">
        <v>55891.069538959397</v>
      </c>
      <c r="F3" s="30">
        <v>59649.965164951303</v>
      </c>
      <c r="G3" s="30">
        <v>59395.647915939699</v>
      </c>
      <c r="H3" s="30">
        <v>58943.2194489506</v>
      </c>
      <c r="I3" s="30">
        <v>57958.000902948697</v>
      </c>
      <c r="J3" s="30">
        <v>56169.160213959804</v>
      </c>
      <c r="K3" s="30">
        <v>55034.124416954401</v>
      </c>
      <c r="L3" s="30">
        <v>54931.828870951402</v>
      </c>
      <c r="M3" s="30">
        <v>55127.911195952802</v>
      </c>
      <c r="N3" s="30">
        <v>56055.575164948103</v>
      </c>
      <c r="O3" s="30">
        <v>57852.811457944401</v>
      </c>
      <c r="P3" s="30">
        <v>55593.556478950697</v>
      </c>
      <c r="Q3" s="30">
        <v>57218.240653945199</v>
      </c>
      <c r="R3" s="30">
        <v>58697.628858947901</v>
      </c>
      <c r="S3" s="30">
        <v>58826.9453529565</v>
      </c>
      <c r="T3" s="30">
        <v>57532.4547009534</v>
      </c>
      <c r="U3" s="30">
        <v>55292.222989961701</v>
      </c>
    </row>
    <row r="4" spans="1:21" x14ac:dyDescent="0.35">
      <c r="A4" s="32" t="s">
        <v>34</v>
      </c>
      <c r="B4" s="30">
        <v>1179.2191393152871</v>
      </c>
      <c r="C4" s="30">
        <v>1046.2776239320976</v>
      </c>
      <c r="D4" s="30">
        <v>1032.1985461849645</v>
      </c>
      <c r="E4" s="30">
        <v>936.04392659505265</v>
      </c>
      <c r="F4" s="30">
        <v>1887.8352024600283</v>
      </c>
      <c r="G4" s="30">
        <v>1902.6223332805023</v>
      </c>
      <c r="H4" s="30">
        <v>1864.5540124131523</v>
      </c>
      <c r="I4" s="30">
        <v>1835.9170774941445</v>
      </c>
      <c r="J4" s="30">
        <v>1833.0583015289135</v>
      </c>
      <c r="K4" s="30">
        <v>1775.8135892000291</v>
      </c>
      <c r="L4" s="30">
        <v>1742.3700736490878</v>
      </c>
      <c r="M4" s="30">
        <v>1746.2107964537959</v>
      </c>
      <c r="N4" s="30">
        <v>1794.069273799093</v>
      </c>
      <c r="O4" s="30">
        <v>1860.3309495502026</v>
      </c>
      <c r="P4" s="30">
        <v>1676.5168777942122</v>
      </c>
      <c r="Q4" s="30">
        <v>1615.0981484116455</v>
      </c>
      <c r="R4" s="30">
        <v>1620.285489492873</v>
      </c>
      <c r="S4" s="30">
        <v>1754.5975826305807</v>
      </c>
      <c r="T4" s="30">
        <v>1724.339373169538</v>
      </c>
      <c r="U4" s="30">
        <v>1493.5708363292226</v>
      </c>
    </row>
    <row r="5" spans="1:21" x14ac:dyDescent="0.35">
      <c r="A5" s="32" t="s">
        <v>35</v>
      </c>
      <c r="B5" s="30">
        <v>2041</v>
      </c>
      <c r="C5" s="30">
        <v>2041</v>
      </c>
      <c r="D5" s="30">
        <v>2041</v>
      </c>
      <c r="E5" s="30">
        <v>2041</v>
      </c>
      <c r="F5" s="30">
        <v>2041</v>
      </c>
      <c r="G5" s="30">
        <v>2041</v>
      </c>
      <c r="H5" s="30">
        <v>2041</v>
      </c>
      <c r="I5" s="30">
        <v>2041</v>
      </c>
      <c r="J5" s="30">
        <v>2041</v>
      </c>
      <c r="K5" s="30">
        <v>2041</v>
      </c>
      <c r="L5" s="30">
        <v>2041</v>
      </c>
      <c r="M5" s="30">
        <v>2041</v>
      </c>
      <c r="N5" s="30">
        <v>2041</v>
      </c>
      <c r="O5" s="30">
        <v>2041</v>
      </c>
      <c r="P5" s="30">
        <v>2041</v>
      </c>
      <c r="Q5" s="30">
        <v>2041</v>
      </c>
      <c r="R5" s="30">
        <v>2041</v>
      </c>
      <c r="S5" s="30">
        <v>2041</v>
      </c>
      <c r="T5" s="30">
        <v>2041</v>
      </c>
      <c r="U5" s="30">
        <v>2041</v>
      </c>
    </row>
    <row r="6" spans="1:21" x14ac:dyDescent="0.35">
      <c r="A6" s="7" t="s">
        <v>36</v>
      </c>
      <c r="B6" s="33">
        <f>B4/B5</f>
        <v>0.57776537938034644</v>
      </c>
      <c r="C6" s="33">
        <f t="shared" ref="C6:U6" si="0">C4/C5</f>
        <v>0.51262989903581457</v>
      </c>
      <c r="D6" s="33">
        <f t="shared" si="0"/>
        <v>0.50573177177117323</v>
      </c>
      <c r="E6" s="33">
        <f t="shared" si="0"/>
        <v>0.45862024820923697</v>
      </c>
      <c r="F6" s="33">
        <f t="shared" si="0"/>
        <v>0.92495600316512905</v>
      </c>
      <c r="G6" s="33">
        <f t="shared" si="0"/>
        <v>0.93220104521337688</v>
      </c>
      <c r="H6" s="33">
        <f t="shared" si="0"/>
        <v>0.91354924665024617</v>
      </c>
      <c r="I6" s="33">
        <f t="shared" si="0"/>
        <v>0.89951841131511245</v>
      </c>
      <c r="J6" s="33">
        <f t="shared" si="0"/>
        <v>0.89811773715282384</v>
      </c>
      <c r="K6" s="33">
        <f t="shared" si="0"/>
        <v>0.87007035237630037</v>
      </c>
      <c r="L6" s="33">
        <f t="shared" si="0"/>
        <v>0.85368450448264954</v>
      </c>
      <c r="M6" s="33">
        <f t="shared" si="0"/>
        <v>0.85556628929632328</v>
      </c>
      <c r="N6" s="33">
        <f t="shared" si="0"/>
        <v>0.8790148328266012</v>
      </c>
      <c r="O6" s="33">
        <f t="shared" si="0"/>
        <v>0.91148013206771317</v>
      </c>
      <c r="P6" s="33">
        <f t="shared" si="0"/>
        <v>0.8214193423783499</v>
      </c>
      <c r="Q6" s="33">
        <f t="shared" si="0"/>
        <v>0.79132687330310902</v>
      </c>
      <c r="R6" s="33">
        <f t="shared" si="0"/>
        <v>0.79386844169175552</v>
      </c>
      <c r="S6" s="33">
        <f t="shared" si="0"/>
        <v>0.85967544469896162</v>
      </c>
      <c r="T6" s="33">
        <f t="shared" si="0"/>
        <v>0.84485025633000388</v>
      </c>
      <c r="U6" s="33">
        <f t="shared" si="0"/>
        <v>0.73178384925488615</v>
      </c>
    </row>
    <row r="7" spans="1:21" x14ac:dyDescent="0.35">
      <c r="A7" s="7" t="s">
        <v>37</v>
      </c>
      <c r="B7" s="34">
        <f>AVERAGE(B6:U6)</f>
        <v>0.79179150302999568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9" spans="1:21" x14ac:dyDescent="0.35">
      <c r="A9" s="26" t="s">
        <v>14</v>
      </c>
    </row>
    <row r="10" spans="1:21" x14ac:dyDescent="0.35">
      <c r="A10" s="27" t="s">
        <v>32</v>
      </c>
      <c r="B10" s="28">
        <f>B2</f>
        <v>42723.291666666664</v>
      </c>
      <c r="C10" s="28">
        <f t="shared" ref="C10:U11" si="1">C2</f>
        <v>42723.333333333336</v>
      </c>
      <c r="D10" s="28">
        <f t="shared" si="1"/>
        <v>42723.375</v>
      </c>
      <c r="E10" s="28">
        <f t="shared" si="1"/>
        <v>42723.416666666664</v>
      </c>
      <c r="F10" s="28">
        <f t="shared" si="1"/>
        <v>42741.791666666664</v>
      </c>
      <c r="G10" s="28">
        <f t="shared" si="1"/>
        <v>42741.833333333336</v>
      </c>
      <c r="H10" s="28">
        <f t="shared" si="1"/>
        <v>42741.875</v>
      </c>
      <c r="I10" s="28">
        <f t="shared" si="1"/>
        <v>42741.916666666664</v>
      </c>
      <c r="J10" s="28">
        <f t="shared" si="1"/>
        <v>42741.958333333336</v>
      </c>
      <c r="K10" s="28">
        <f t="shared" si="1"/>
        <v>42741.458333333336</v>
      </c>
      <c r="L10" s="28">
        <f t="shared" si="1"/>
        <v>42741.5</v>
      </c>
      <c r="M10" s="28">
        <f t="shared" si="1"/>
        <v>42741.666666666664</v>
      </c>
      <c r="N10" s="28">
        <f t="shared" si="1"/>
        <v>42741.708333333336</v>
      </c>
      <c r="O10" s="28">
        <f t="shared" si="1"/>
        <v>42741.75</v>
      </c>
      <c r="P10" s="28">
        <f t="shared" si="1"/>
        <v>42742.25</v>
      </c>
      <c r="Q10" s="28">
        <f t="shared" si="1"/>
        <v>42742.291666666664</v>
      </c>
      <c r="R10" s="28">
        <f t="shared" si="1"/>
        <v>42742.333333333336</v>
      </c>
      <c r="S10" s="28">
        <f t="shared" si="1"/>
        <v>42742.375</v>
      </c>
      <c r="T10" s="28">
        <f t="shared" si="1"/>
        <v>42742.416666666664</v>
      </c>
      <c r="U10" s="28">
        <f t="shared" si="1"/>
        <v>42742.458333333336</v>
      </c>
    </row>
    <row r="11" spans="1:21" s="31" customFormat="1" x14ac:dyDescent="0.35">
      <c r="A11" s="35" t="s">
        <v>33</v>
      </c>
      <c r="B11" s="30">
        <f>B3</f>
        <v>56337.449484954202</v>
      </c>
      <c r="C11" s="30">
        <f t="shared" si="1"/>
        <v>57932.355541955199</v>
      </c>
      <c r="D11" s="30">
        <f t="shared" si="1"/>
        <v>57318.830289958802</v>
      </c>
      <c r="E11" s="30">
        <f t="shared" si="1"/>
        <v>55891.069538959397</v>
      </c>
      <c r="F11" s="30">
        <f t="shared" si="1"/>
        <v>59649.965164951303</v>
      </c>
      <c r="G11" s="30">
        <f t="shared" si="1"/>
        <v>59395.647915939699</v>
      </c>
      <c r="H11" s="30">
        <f t="shared" si="1"/>
        <v>58943.2194489506</v>
      </c>
      <c r="I11" s="30">
        <f t="shared" si="1"/>
        <v>57958.000902948697</v>
      </c>
      <c r="J11" s="30">
        <f t="shared" si="1"/>
        <v>56169.160213959804</v>
      </c>
      <c r="K11" s="30">
        <f t="shared" si="1"/>
        <v>55034.124416954401</v>
      </c>
      <c r="L11" s="30">
        <f t="shared" si="1"/>
        <v>54931.828870951402</v>
      </c>
      <c r="M11" s="30">
        <f t="shared" si="1"/>
        <v>55127.911195952802</v>
      </c>
      <c r="N11" s="30">
        <f t="shared" si="1"/>
        <v>56055.575164948103</v>
      </c>
      <c r="O11" s="30">
        <f t="shared" si="1"/>
        <v>57852.811457944401</v>
      </c>
      <c r="P11" s="30">
        <f t="shared" si="1"/>
        <v>55593.556478950697</v>
      </c>
      <c r="Q11" s="30">
        <f t="shared" si="1"/>
        <v>57218.240653945199</v>
      </c>
      <c r="R11" s="30">
        <f t="shared" si="1"/>
        <v>58697.628858947901</v>
      </c>
      <c r="S11" s="30">
        <f t="shared" si="1"/>
        <v>58826.9453529565</v>
      </c>
      <c r="T11" s="30">
        <f t="shared" si="1"/>
        <v>57532.4547009534</v>
      </c>
      <c r="U11" s="30">
        <f t="shared" si="1"/>
        <v>55292.222989961701</v>
      </c>
    </row>
    <row r="12" spans="1:21" x14ac:dyDescent="0.35">
      <c r="A12" s="32" t="s">
        <v>34</v>
      </c>
      <c r="B12" s="30">
        <v>1239.5367382165396</v>
      </c>
      <c r="C12" s="30">
        <v>1134.4587774779332</v>
      </c>
      <c r="D12" s="30">
        <v>1051.4146772236293</v>
      </c>
      <c r="E12" s="30">
        <v>741.6140596140757</v>
      </c>
      <c r="F12" s="30">
        <v>376.69355128508261</v>
      </c>
      <c r="G12" s="30">
        <v>537.08592219586114</v>
      </c>
      <c r="H12" s="30">
        <v>646.8401333039277</v>
      </c>
      <c r="I12" s="30">
        <v>712.16424575610483</v>
      </c>
      <c r="J12" s="30">
        <v>985.4305379555143</v>
      </c>
      <c r="K12" s="30">
        <v>293.92795941347583</v>
      </c>
      <c r="L12" s="30">
        <v>461.72110363452805</v>
      </c>
      <c r="M12" s="30">
        <v>751.74897127912652</v>
      </c>
      <c r="N12" s="30">
        <v>464.60508414125019</v>
      </c>
      <c r="O12" s="30">
        <v>328.73128133548619</v>
      </c>
      <c r="P12" s="30">
        <v>1174.6788264984802</v>
      </c>
      <c r="Q12" s="30">
        <v>1043.5277171723051</v>
      </c>
      <c r="R12" s="30">
        <v>895.79298878989039</v>
      </c>
      <c r="S12" s="30">
        <v>730.56737498283383</v>
      </c>
      <c r="T12" s="30">
        <v>544.81142846310104</v>
      </c>
      <c r="U12" s="30">
        <v>237.6592663344735</v>
      </c>
    </row>
    <row r="13" spans="1:21" x14ac:dyDescent="0.35">
      <c r="A13" s="32" t="s">
        <v>35</v>
      </c>
      <c r="B13" s="30">
        <v>3428</v>
      </c>
      <c r="C13" s="30">
        <v>3428</v>
      </c>
      <c r="D13" s="30">
        <v>3428</v>
      </c>
      <c r="E13" s="30">
        <v>3428</v>
      </c>
      <c r="F13" s="30">
        <v>3428</v>
      </c>
      <c r="G13" s="30">
        <v>3428</v>
      </c>
      <c r="H13" s="30">
        <v>3428</v>
      </c>
      <c r="I13" s="30">
        <v>3428</v>
      </c>
      <c r="J13" s="30">
        <v>3428</v>
      </c>
      <c r="K13" s="30">
        <v>3428</v>
      </c>
      <c r="L13" s="30">
        <v>3428</v>
      </c>
      <c r="M13" s="30">
        <v>3428</v>
      </c>
      <c r="N13" s="30">
        <v>3428</v>
      </c>
      <c r="O13" s="30">
        <v>3428</v>
      </c>
      <c r="P13" s="30">
        <v>3428</v>
      </c>
      <c r="Q13" s="30">
        <v>3428</v>
      </c>
      <c r="R13" s="30">
        <v>3428</v>
      </c>
      <c r="S13" s="30">
        <v>3428</v>
      </c>
      <c r="T13" s="30">
        <v>3428</v>
      </c>
      <c r="U13" s="30">
        <v>3428</v>
      </c>
    </row>
    <row r="14" spans="1:21" x14ac:dyDescent="0.35">
      <c r="A14" s="7" t="s">
        <v>36</v>
      </c>
      <c r="B14" s="33">
        <f>B12/B13</f>
        <v>0.36159181394881551</v>
      </c>
      <c r="C14" s="33">
        <f t="shared" ref="C14:U14" si="2">C12/C13</f>
        <v>0.33093896659216254</v>
      </c>
      <c r="D14" s="33">
        <f t="shared" si="2"/>
        <v>0.30671373314574951</v>
      </c>
      <c r="E14" s="33">
        <f t="shared" si="2"/>
        <v>0.21634015741367435</v>
      </c>
      <c r="F14" s="33">
        <f t="shared" si="2"/>
        <v>0.10988726700264953</v>
      </c>
      <c r="G14" s="33">
        <f t="shared" si="2"/>
        <v>0.1566761733360155</v>
      </c>
      <c r="H14" s="33">
        <f t="shared" si="2"/>
        <v>0.18869315440604659</v>
      </c>
      <c r="I14" s="33">
        <f t="shared" si="2"/>
        <v>0.20774919654495475</v>
      </c>
      <c r="J14" s="33">
        <f t="shared" si="2"/>
        <v>0.28746515109554094</v>
      </c>
      <c r="K14" s="33">
        <f t="shared" si="2"/>
        <v>8.5743278708715231E-2</v>
      </c>
      <c r="L14" s="33">
        <f t="shared" si="2"/>
        <v>0.13469110374402801</v>
      </c>
      <c r="M14" s="33">
        <f t="shared" si="2"/>
        <v>0.21929666606742315</v>
      </c>
      <c r="N14" s="33">
        <f t="shared" si="2"/>
        <v>0.13553240494202165</v>
      </c>
      <c r="O14" s="33">
        <f t="shared" si="2"/>
        <v>9.5895939712802275E-2</v>
      </c>
      <c r="P14" s="33">
        <f t="shared" si="2"/>
        <v>0.34267176969033847</v>
      </c>
      <c r="Q14" s="33">
        <f t="shared" si="2"/>
        <v>0.30441298633964559</v>
      </c>
      <c r="R14" s="33">
        <f t="shared" si="2"/>
        <v>0.26131650781502053</v>
      </c>
      <c r="S14" s="33">
        <f t="shared" si="2"/>
        <v>0.21311767064843459</v>
      </c>
      <c r="T14" s="33">
        <f t="shared" si="2"/>
        <v>0.15892982160533869</v>
      </c>
      <c r="U14" s="33">
        <f t="shared" si="2"/>
        <v>6.9328840821024945E-2</v>
      </c>
    </row>
    <row r="15" spans="1:21" x14ac:dyDescent="0.35">
      <c r="A15" s="7" t="s">
        <v>37</v>
      </c>
      <c r="B15" s="34">
        <f>AVERAGE(B14:U14)</f>
        <v>0.20934963017902014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7" spans="1:21" x14ac:dyDescent="0.35">
      <c r="A17" s="26" t="s">
        <v>15</v>
      </c>
    </row>
    <row r="18" spans="1:21" x14ac:dyDescent="0.35">
      <c r="A18" s="27" t="s">
        <v>32</v>
      </c>
      <c r="B18" s="28">
        <f>B2</f>
        <v>42723.291666666664</v>
      </c>
      <c r="C18" s="28">
        <f t="shared" ref="C18:U19" si="3">C2</f>
        <v>42723.333333333336</v>
      </c>
      <c r="D18" s="28">
        <f t="shared" si="3"/>
        <v>42723.375</v>
      </c>
      <c r="E18" s="28">
        <f t="shared" si="3"/>
        <v>42723.416666666664</v>
      </c>
      <c r="F18" s="28">
        <f t="shared" si="3"/>
        <v>42741.791666666664</v>
      </c>
      <c r="G18" s="28">
        <f t="shared" si="3"/>
        <v>42741.833333333336</v>
      </c>
      <c r="H18" s="28">
        <f t="shared" si="3"/>
        <v>42741.875</v>
      </c>
      <c r="I18" s="28">
        <f t="shared" si="3"/>
        <v>42741.916666666664</v>
      </c>
      <c r="J18" s="28">
        <f t="shared" si="3"/>
        <v>42741.958333333336</v>
      </c>
      <c r="K18" s="28">
        <f t="shared" si="3"/>
        <v>42741.458333333336</v>
      </c>
      <c r="L18" s="28">
        <f t="shared" si="3"/>
        <v>42741.5</v>
      </c>
      <c r="M18" s="28">
        <f t="shared" si="3"/>
        <v>42741.666666666664</v>
      </c>
      <c r="N18" s="28">
        <f t="shared" si="3"/>
        <v>42741.708333333336</v>
      </c>
      <c r="O18" s="28">
        <f t="shared" si="3"/>
        <v>42741.75</v>
      </c>
      <c r="P18" s="28">
        <f t="shared" si="3"/>
        <v>42742.25</v>
      </c>
      <c r="Q18" s="28">
        <f t="shared" si="3"/>
        <v>42742.291666666664</v>
      </c>
      <c r="R18" s="28">
        <f t="shared" si="3"/>
        <v>42742.333333333336</v>
      </c>
      <c r="S18" s="28">
        <f t="shared" si="3"/>
        <v>42742.375</v>
      </c>
      <c r="T18" s="28">
        <f t="shared" si="3"/>
        <v>42742.416666666664</v>
      </c>
      <c r="U18" s="28">
        <f t="shared" si="3"/>
        <v>42742.458333333336</v>
      </c>
    </row>
    <row r="19" spans="1:21" s="31" customFormat="1" x14ac:dyDescent="0.35">
      <c r="A19" s="35" t="s">
        <v>33</v>
      </c>
      <c r="B19" s="30">
        <f>B3</f>
        <v>56337.449484954202</v>
      </c>
      <c r="C19" s="30">
        <f t="shared" si="3"/>
        <v>57932.355541955199</v>
      </c>
      <c r="D19" s="30">
        <f t="shared" si="3"/>
        <v>57318.830289958802</v>
      </c>
      <c r="E19" s="30">
        <f t="shared" si="3"/>
        <v>55891.069538959397</v>
      </c>
      <c r="F19" s="30">
        <f t="shared" si="3"/>
        <v>59649.965164951303</v>
      </c>
      <c r="G19" s="30">
        <f t="shared" si="3"/>
        <v>59395.647915939699</v>
      </c>
      <c r="H19" s="30">
        <f t="shared" si="3"/>
        <v>58943.2194489506</v>
      </c>
      <c r="I19" s="30">
        <f t="shared" si="3"/>
        <v>57958.000902948697</v>
      </c>
      <c r="J19" s="30">
        <f t="shared" si="3"/>
        <v>56169.160213959804</v>
      </c>
      <c r="K19" s="30">
        <f t="shared" si="3"/>
        <v>55034.124416954401</v>
      </c>
      <c r="L19" s="30">
        <f t="shared" si="3"/>
        <v>54931.828870951402</v>
      </c>
      <c r="M19" s="30">
        <f t="shared" si="3"/>
        <v>55127.911195952802</v>
      </c>
      <c r="N19" s="30">
        <f t="shared" si="3"/>
        <v>56055.575164948103</v>
      </c>
      <c r="O19" s="30">
        <f t="shared" si="3"/>
        <v>57852.811457944401</v>
      </c>
      <c r="P19" s="30">
        <f t="shared" si="3"/>
        <v>55593.556478950697</v>
      </c>
      <c r="Q19" s="30">
        <f t="shared" si="3"/>
        <v>57218.240653945199</v>
      </c>
      <c r="R19" s="30">
        <f t="shared" si="3"/>
        <v>58697.628858947901</v>
      </c>
      <c r="S19" s="30">
        <f t="shared" si="3"/>
        <v>58826.9453529565</v>
      </c>
      <c r="T19" s="30">
        <f t="shared" si="3"/>
        <v>57532.4547009534</v>
      </c>
      <c r="U19" s="30">
        <f t="shared" si="3"/>
        <v>55292.222989961701</v>
      </c>
    </row>
    <row r="20" spans="1:21" x14ac:dyDescent="0.35">
      <c r="A20" s="32" t="s">
        <v>34</v>
      </c>
      <c r="B20" s="30">
        <v>647.1245326843457</v>
      </c>
      <c r="C20" s="30">
        <v>560.72019467959819</v>
      </c>
      <c r="D20" s="30">
        <v>458.57204228710759</v>
      </c>
      <c r="E20" s="30">
        <v>287.30672002669536</v>
      </c>
      <c r="F20" s="30">
        <v>2138.1732080226088</v>
      </c>
      <c r="G20" s="30">
        <v>2073.8444414263936</v>
      </c>
      <c r="H20" s="30">
        <v>1762.5562414208309</v>
      </c>
      <c r="I20" s="30">
        <v>1539.8151309286636</v>
      </c>
      <c r="J20" s="30">
        <v>1287.2699045693491</v>
      </c>
      <c r="K20" s="30">
        <v>3204.8920075186638</v>
      </c>
      <c r="L20" s="30">
        <v>3187.4166938324279</v>
      </c>
      <c r="M20" s="30">
        <v>3572.4425472146713</v>
      </c>
      <c r="N20" s="30">
        <v>3275.6707080916581</v>
      </c>
      <c r="O20" s="30">
        <v>2901.3494817982432</v>
      </c>
      <c r="P20" s="30">
        <v>1040.5980851967965</v>
      </c>
      <c r="Q20" s="30">
        <v>913.09826181427979</v>
      </c>
      <c r="R20" s="30">
        <v>916.83162074704262</v>
      </c>
      <c r="S20" s="30">
        <v>807.02977227784379</v>
      </c>
      <c r="T20" s="30">
        <v>660.75377781238421</v>
      </c>
      <c r="U20" s="30">
        <v>482.43623948633132</v>
      </c>
    </row>
    <row r="21" spans="1:21" x14ac:dyDescent="0.35">
      <c r="A21" s="32" t="s">
        <v>35</v>
      </c>
      <c r="B21" s="30">
        <v>8736</v>
      </c>
      <c r="C21" s="30">
        <v>8736</v>
      </c>
      <c r="D21" s="30">
        <v>8736</v>
      </c>
      <c r="E21" s="30">
        <v>8736</v>
      </c>
      <c r="F21" s="30">
        <v>8736</v>
      </c>
      <c r="G21" s="30">
        <v>8736</v>
      </c>
      <c r="H21" s="30">
        <v>8736</v>
      </c>
      <c r="I21" s="30">
        <v>8736</v>
      </c>
      <c r="J21" s="30">
        <v>8736</v>
      </c>
      <c r="K21" s="30">
        <v>8736</v>
      </c>
      <c r="L21" s="30">
        <v>8736</v>
      </c>
      <c r="M21" s="30">
        <v>8736</v>
      </c>
      <c r="N21" s="30">
        <v>8736</v>
      </c>
      <c r="O21" s="30">
        <v>8736</v>
      </c>
      <c r="P21" s="30">
        <v>8736</v>
      </c>
      <c r="Q21" s="30">
        <v>8736</v>
      </c>
      <c r="R21" s="30">
        <v>8736</v>
      </c>
      <c r="S21" s="30">
        <v>8736</v>
      </c>
      <c r="T21" s="30">
        <v>8736</v>
      </c>
      <c r="U21" s="30">
        <v>8736</v>
      </c>
    </row>
    <row r="22" spans="1:21" x14ac:dyDescent="0.35">
      <c r="A22" s="7" t="s">
        <v>36</v>
      </c>
      <c r="B22" s="33">
        <f>B20/B21</f>
        <v>7.4075610426321617E-2</v>
      </c>
      <c r="C22" s="33">
        <f t="shared" ref="C22:U22" si="4">C20/C21</f>
        <v>6.4185003969734228E-2</v>
      </c>
      <c r="D22" s="33">
        <f t="shared" si="4"/>
        <v>5.2492220957773304E-2</v>
      </c>
      <c r="E22" s="33">
        <f t="shared" si="4"/>
        <v>3.2887673995729783E-2</v>
      </c>
      <c r="F22" s="33">
        <f t="shared" si="4"/>
        <v>0.24475425916009716</v>
      </c>
      <c r="G22" s="33">
        <f t="shared" si="4"/>
        <v>0.23739061829514579</v>
      </c>
      <c r="H22" s="33">
        <f t="shared" si="4"/>
        <v>0.20175781151795225</v>
      </c>
      <c r="I22" s="33">
        <f t="shared" si="4"/>
        <v>0.17626088952937999</v>
      </c>
      <c r="J22" s="33">
        <f t="shared" si="4"/>
        <v>0.14735232424099692</v>
      </c>
      <c r="K22" s="33">
        <f t="shared" si="4"/>
        <v>0.36686034884600088</v>
      </c>
      <c r="L22" s="33">
        <f t="shared" si="4"/>
        <v>0.36485996953210026</v>
      </c>
      <c r="M22" s="33">
        <f t="shared" si="4"/>
        <v>0.40893344175992119</v>
      </c>
      <c r="N22" s="33">
        <f t="shared" si="4"/>
        <v>0.37496230632917332</v>
      </c>
      <c r="O22" s="33">
        <f t="shared" si="4"/>
        <v>0.33211418060877329</v>
      </c>
      <c r="P22" s="33">
        <f t="shared" si="4"/>
        <v>0.11911608118095199</v>
      </c>
      <c r="Q22" s="33">
        <f t="shared" si="4"/>
        <v>0.10452132117837452</v>
      </c>
      <c r="R22" s="33">
        <f t="shared" si="4"/>
        <v>0.10494867453606258</v>
      </c>
      <c r="S22" s="33">
        <f t="shared" si="4"/>
        <v>9.2379781625211058E-2</v>
      </c>
      <c r="T22" s="33">
        <f t="shared" si="4"/>
        <v>7.5635734639696001E-2</v>
      </c>
      <c r="U22" s="33">
        <f t="shared" si="4"/>
        <v>5.52239285126295E-2</v>
      </c>
    </row>
    <row r="23" spans="1:21" x14ac:dyDescent="0.35">
      <c r="A23" s="7" t="s">
        <v>37</v>
      </c>
      <c r="B23" s="34">
        <f>AVERAGE(B22:U22)</f>
        <v>0.18153560904210125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Summary</vt:lpstr>
      <vt:lpstr>W2023-2024</vt:lpstr>
      <vt:lpstr>W2022-2023</vt:lpstr>
      <vt:lpstr>W2021-2022</vt:lpstr>
      <vt:lpstr>W2020-2021</vt:lpstr>
      <vt:lpstr>W2019-2020</vt:lpstr>
      <vt:lpstr>W2018-2019</vt:lpstr>
      <vt:lpstr>W2017-2018</vt:lpstr>
      <vt:lpstr>W2016-2017</vt:lpstr>
      <vt:lpstr>W2015-2016</vt:lpstr>
      <vt:lpstr>W2014-2015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Neel, Evan</dc:creator>
  <cp:lastModifiedBy>Mantena, Dan</cp:lastModifiedBy>
  <dcterms:created xsi:type="dcterms:W3CDTF">2022-04-15T17:35:18Z</dcterms:created>
  <dcterms:modified xsi:type="dcterms:W3CDTF">2024-04-29T20:58:27Z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084cbda-52b8-46fb-a7b7-cb5bd465ed85_Enabled">
    <vt:lpwstr>true</vt:lpwstr>
  </property>
  <property fmtid="{D5CDD505-2E9C-101B-9397-08002B2CF9AE}" pid="3" name="MSIP_Label_7084cbda-52b8-46fb-a7b7-cb5bd465ed85_SetDate">
    <vt:lpwstr>2024-04-21T00:43:39Z</vt:lpwstr>
  </property>
  <property fmtid="{D5CDD505-2E9C-101B-9397-08002B2CF9AE}" pid="4" name="MSIP_Label_7084cbda-52b8-46fb-a7b7-cb5bd465ed85_Method">
    <vt:lpwstr>Standard</vt:lpwstr>
  </property>
  <property fmtid="{D5CDD505-2E9C-101B-9397-08002B2CF9AE}" pid="5" name="MSIP_Label_7084cbda-52b8-46fb-a7b7-cb5bd465ed85_Name">
    <vt:lpwstr>Internal</vt:lpwstr>
  </property>
  <property fmtid="{D5CDD505-2E9C-101B-9397-08002B2CF9AE}" pid="6" name="MSIP_Label_7084cbda-52b8-46fb-a7b7-cb5bd465ed85_SiteId">
    <vt:lpwstr>0afb747d-bff7-4596-a9fc-950ef9e0ec45</vt:lpwstr>
  </property>
  <property fmtid="{D5CDD505-2E9C-101B-9397-08002B2CF9AE}" pid="7" name="MSIP_Label_7084cbda-52b8-46fb-a7b7-cb5bd465ed85_ActionId">
    <vt:lpwstr>a1467f16-74fa-4172-80f5-fbbcd10df0a4</vt:lpwstr>
  </property>
  <property fmtid="{D5CDD505-2E9C-101B-9397-08002B2CF9AE}" pid="8" name="MSIP_Label_7084cbda-52b8-46fb-a7b7-cb5bd465ed85_ContentBits">
    <vt:lpwstr>0</vt:lpwstr>
  </property>
</Properties>
</file>