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0" yWindow="32760" windowWidth="12400" windowHeight="8650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'Vote'!$E$24:$I$32</definedName>
    <definedName name="clearIndGenVote">'Vote'!$G$24:$I$32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'Vote'!$E$35:$I$39</definedName>
    <definedName name="clearMarketersVote">'Vote'!$G$35:$I$39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'Vote'!$G$23:$I$33</definedName>
    <definedName name="IndREP">'Vote'!$G$41:$I$45</definedName>
    <definedName name="IOU">'Vote'!$G$46:$I$51</definedName>
    <definedName name="Marketers">'Vote'!$G$34:$I$40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<sst xmlns="http://schemas.openxmlformats.org/spreadsheetml/2006/main" count="132" uniqueCount="93">
  <si>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</si>
  <si>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</si>
  <si>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</si>
  <si>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</si>
  <si>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</si>
  <si>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</si>
  <si>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</si>
  <si>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</si>
  <si>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</si>
  <si>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</si>
  <si>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</si>
  <si>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</si>
  <si>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</si>
  <si>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</si>
  <si>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</si>
  <si>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</si>
  <si>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</si>
  <si>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</si>
  <si>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</si>
  <si>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</si>
  <si>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</si>
  <si>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</si>
  <si>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</si>
  <si>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</si>
  <si>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</si>
  <si>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</si>
  <si>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</si>
  <si>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</si>
  <si>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</si>
  <si>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</si>
  <si>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</si>
  <si>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</si>
  <si>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</si>
  <si>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</si>
  <si>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</si>
  <si>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</si>
  <si>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</si>
  <si>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</si>
  <si>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</si>
  <si>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</si>
  <si>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</si>
  <si>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</si>
  <si>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</si>
  <si>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</si>
  <si>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</si>
  <si>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</si>
  <si>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</si>
  <si>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</si>
  <si>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</si>
  <si>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</si>
  <si>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</si>
  <si>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</si>
  <si>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</si>
  <si>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</si>
  <si>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</si>
  <si>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</si>
  <si>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</si>
  <si>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</si>
  <si>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</si>
  <si>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</si>
  <si>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</si>
  <si>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</si>
  <si>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</si>
  <si>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May 9, 2024</t>
  </si>
  <si>
    <t>City of Eastland</t>
  </si>
  <si>
    <t>Mark Dreyfus</t>
  </si>
  <si>
    <t>Lower Colorado River Authority (LCRA)</t>
  </si>
  <si>
    <t>Blake Holt</t>
  </si>
  <si>
    <t>Jupiter Power</t>
  </si>
  <si>
    <t>Caitlin Smith</t>
  </si>
  <si>
    <t>Katie Rich</t>
  </si>
  <si>
    <t>Calpine</t>
  </si>
  <si>
    <t>Bryan Sams</t>
  </si>
  <si>
    <t>NextEra Energy</t>
  </si>
  <si>
    <t>Carrie Bivens</t>
  </si>
  <si>
    <t>EDF Renewables</t>
  </si>
  <si>
    <t xml:space="preserve">Alex Miller </t>
  </si>
  <si>
    <t>Shell Energy North America (SENA)</t>
  </si>
  <si>
    <t>Resmi Surendran</t>
  </si>
  <si>
    <t>GEUS</t>
  </si>
  <si>
    <t>Ashley Cotton</t>
  </si>
  <si>
    <t>Linebacker Power</t>
  </si>
  <si>
    <t>Mark Spencer</t>
  </si>
  <si>
    <t>Luminant Generation (Luminant)</t>
  </si>
  <si>
    <t>ENGIE</t>
  </si>
  <si>
    <t>Bob Helton</t>
  </si>
  <si>
    <t>OPUC</t>
  </si>
  <si>
    <t>Nabaraj Pokharel</t>
  </si>
  <si>
    <t>Morgan Stanley</t>
  </si>
  <si>
    <t>Ian Haley</t>
  </si>
  <si>
    <t>PRS Motion:  To grant NPRR1228 Urgent status; to recommend approval of NPRR1228 as submitted; and to forward to TAC NPRR1228 and the 5/2/24 Impact Analysis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</si>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</sst>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66675</xdr:rowOff>
    </xdr:from>
    <xdr:to>
      <xdr:col>4</xdr:col>
      <xdr:colOff>1247775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191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28575</xdr:rowOff>
    </xdr:from>
    <xdr:to>
      <xdr:col>4</xdr:col>
      <xdr:colOff>1323975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00050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66675</xdr:rowOff>
    </xdr:from>
    <xdr:to>
      <xdr:col>4</xdr:col>
      <xdr:colOff>123825</xdr:colOff>
      <xdr:row>5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1917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421875" style="3" customWidth="1"/>
    <col min="3" max="3" width="25.421875" style="3" customWidth="1"/>
    <col min="4" max="4" width="7.421875" style="3" customWidth="1"/>
    <col min="5" max="5" width="22.57421875" style="3" customWidth="1"/>
    <col min="6" max="6" width="10.421875" style="4" customWidth="1"/>
    <col min="7" max="7" width="12.42187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90</v>
      </c>
      <c r="C3" s="68"/>
      <c r="D3" s="68"/>
      <c r="E3" s="6"/>
      <c r="F3" s="55" t="s">
        <v>21</v>
      </c>
      <c r="G3" s="64" t="s">
        <v>92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51</v>
      </c>
      <c r="G4" s="66"/>
      <c r="H4" s="65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IF((G60+H60)=0,"",G60)</f>
        <v>7</v>
      </c>
      <c r="H5" s="58">
        <f>IF((G60+H60)=0,"",H60)</f>
        <v>0</v>
      </c>
      <c r="I5" s="59">
        <f>I60</f>
        <v>0</v>
      </c>
    </row>
    <row r="6" spans="2:9" ht="22.5" customHeight="1">
      <c r="B6" s="6" t="s">
        <v>39</v>
      </c>
      <c r="C6" s="14"/>
      <c r="D6" s="15"/>
      <c r="E6" s="16"/>
      <c r="F6" s="61" t="s">
        <v>91</v>
      </c>
      <c r="G6" s="60">
        <f>G61</f>
        <v>1</v>
      </c>
      <c r="H6" s="60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0.5">
      <c r="B11" s="31" t="s">
        <v>42</v>
      </c>
      <c r="C11" s="33"/>
      <c r="D11" s="36" t="s">
        <v>16</v>
      </c>
      <c r="E11" s="24" t="s">
        <v>41</v>
      </c>
      <c r="F11" s="32"/>
      <c r="G11" s="50"/>
      <c r="H11" s="32"/>
      <c r="I11" s="20"/>
    </row>
    <row r="12" spans="2:9" ht="10.5">
      <c r="B12" s="31" t="s">
        <v>86</v>
      </c>
      <c r="C12" s="33"/>
      <c r="D12" s="36" t="s">
        <v>16</v>
      </c>
      <c r="E12" s="24" t="s">
        <v>87</v>
      </c>
      <c r="F12" s="32" t="s">
        <v>14</v>
      </c>
      <c r="G12" s="50">
        <v>0.3333333333333333</v>
      </c>
      <c r="H12" s="32"/>
      <c r="I12" s="20"/>
    </row>
    <row r="13" spans="2:9" ht="10.5">
      <c r="B13" s="31" t="s">
        <v>64</v>
      </c>
      <c r="C13" s="33"/>
      <c r="D13" s="36" t="s">
        <v>17</v>
      </c>
      <c r="E13" s="24" t="s">
        <v>65</v>
      </c>
      <c r="F13" s="32" t="s">
        <v>14</v>
      </c>
      <c r="G13" s="50">
        <v>0.3333333333333333</v>
      </c>
      <c r="H13" s="32"/>
      <c r="I13" s="20"/>
    </row>
    <row r="14" spans="2:9" ht="10.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3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10.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10.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10.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>
        <v>0.14285714285714285</v>
      </c>
      <c r="H24" s="50"/>
      <c r="I24" s="20"/>
    </row>
    <row r="25" spans="2:9" ht="9.75">
      <c r="B25" s="31" t="s">
        <v>68</v>
      </c>
      <c r="C25" s="31"/>
      <c r="D25" s="31"/>
      <c r="E25" s="51" t="s">
        <v>69</v>
      </c>
      <c r="F25" s="63" t="s">
        <v>14</v>
      </c>
      <c r="G25" s="50">
        <v>0.14285714285714285</v>
      </c>
      <c r="H25" s="50"/>
      <c r="I25" s="20"/>
    </row>
    <row r="26" spans="2:9" ht="9.75">
      <c r="B26" s="31" t="s">
        <v>83</v>
      </c>
      <c r="C26" s="31"/>
      <c r="D26" s="31"/>
      <c r="E26" s="51" t="s">
        <v>70</v>
      </c>
      <c r="F26" s="25" t="s">
        <v>14</v>
      </c>
      <c r="G26" s="50">
        <v>0.14285714285714285</v>
      </c>
      <c r="H26" s="50"/>
      <c r="I26" s="20"/>
    </row>
    <row r="27" spans="2:9" ht="9.75">
      <c r="B27" s="31" t="s">
        <v>71</v>
      </c>
      <c r="C27" s="31"/>
      <c r="D27" s="31"/>
      <c r="E27" s="51" t="s">
        <v>72</v>
      </c>
      <c r="F27" s="25" t="s">
        <v>14</v>
      </c>
      <c r="G27" s="50">
        <v>0.14285714285714285</v>
      </c>
      <c r="H27" s="50"/>
      <c r="I27" s="20"/>
    </row>
    <row r="28" spans="2:9" ht="9.75">
      <c r="B28" s="31" t="s">
        <v>73</v>
      </c>
      <c r="C28" s="31"/>
      <c r="D28" s="31"/>
      <c r="E28" s="51" t="s">
        <v>74</v>
      </c>
      <c r="F28" s="25" t="s">
        <v>14</v>
      </c>
      <c r="G28" s="50">
        <v>0.14285714285714285</v>
      </c>
      <c r="H28" s="50"/>
      <c r="I28" s="20"/>
    </row>
    <row r="29" spans="2:9" ht="9.75">
      <c r="B29" s="31" t="s">
        <v>84</v>
      </c>
      <c r="C29" s="31"/>
      <c r="D29" s="31"/>
      <c r="E29" s="51" t="s">
        <v>85</v>
      </c>
      <c r="F29" s="25" t="s">
        <v>14</v>
      </c>
      <c r="G29" s="50">
        <v>0.14285714285714285</v>
      </c>
      <c r="H29" s="50"/>
      <c r="I29" s="20"/>
    </row>
    <row r="30" spans="2:9" ht="9.75">
      <c r="B30" s="31" t="s">
        <v>75</v>
      </c>
      <c r="C30" s="31"/>
      <c r="D30" s="31"/>
      <c r="E30" s="51" t="s">
        <v>76</v>
      </c>
      <c r="F30" s="25" t="s">
        <v>14</v>
      </c>
      <c r="G30" s="50">
        <v>0.14285714285714285</v>
      </c>
      <c r="H30" s="50"/>
      <c r="I30" s="20"/>
    </row>
    <row r="31" spans="2:9" ht="9.75">
      <c r="B31" s="31" t="s">
        <v>45</v>
      </c>
      <c r="C31" s="31"/>
      <c r="D31" s="31"/>
      <c r="E31" s="51" t="s">
        <v>37</v>
      </c>
      <c r="F31" s="25"/>
      <c r="G31" s="50"/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0.5">
      <c r="B33" s="14"/>
      <c r="C33" s="14"/>
      <c r="D33" s="14"/>
      <c r="E33" s="1" t="s">
        <v>19</v>
      </c>
      <c r="F33" s="27">
        <f>COUNTA(F23:F32)</f>
        <v>7</v>
      </c>
      <c r="G33" s="28">
        <f>SUM(G23:G32)</f>
        <v>0.9999999999999998</v>
      </c>
      <c r="H33" s="29">
        <f>SUM(H23:H32)</f>
        <v>0</v>
      </c>
      <c r="I33" s="27">
        <f>COUNTA(I23:I32)</f>
        <v>0</v>
      </c>
    </row>
    <row r="34" spans="2:9" ht="10.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46</v>
      </c>
      <c r="C35" s="31"/>
      <c r="D35" s="31"/>
      <c r="E35" s="51" t="s">
        <v>33</v>
      </c>
      <c r="F35" s="25" t="s">
        <v>14</v>
      </c>
      <c r="G35" s="50">
        <v>0.3333333333333333</v>
      </c>
      <c r="H35" s="50"/>
      <c r="I35" s="20"/>
    </row>
    <row r="36" spans="2:9" ht="9.75">
      <c r="B36" s="31" t="s">
        <v>77</v>
      </c>
      <c r="C36" s="31"/>
      <c r="D36" s="31"/>
      <c r="E36" s="51" t="s">
        <v>78</v>
      </c>
      <c r="F36" s="25"/>
      <c r="G36" s="50"/>
      <c r="H36" s="50"/>
      <c r="I36" s="20"/>
    </row>
    <row r="37" spans="2:9" ht="9.75">
      <c r="B37" s="31" t="s">
        <v>88</v>
      </c>
      <c r="C37" s="31"/>
      <c r="D37" s="31"/>
      <c r="E37" s="51" t="s">
        <v>89</v>
      </c>
      <c r="F37" s="63" t="s">
        <v>14</v>
      </c>
      <c r="G37" s="50">
        <v>0.3333333333333333</v>
      </c>
      <c r="H37" s="50"/>
      <c r="I37" s="20"/>
    </row>
    <row r="38" spans="2:9" ht="9.75">
      <c r="B38" s="31" t="s">
        <v>52</v>
      </c>
      <c r="C38" s="31"/>
      <c r="D38" s="31"/>
      <c r="E38" s="51" t="s">
        <v>53</v>
      </c>
      <c r="F38" s="25" t="s">
        <v>14</v>
      </c>
      <c r="G38" s="50">
        <v>0.3333333333333333</v>
      </c>
      <c r="H38" s="50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0.5">
      <c r="B40" s="14"/>
      <c r="C40" s="14"/>
      <c r="D40" s="14"/>
      <c r="E40" s="1" t="s">
        <v>19</v>
      </c>
      <c r="F40" s="27">
        <f>COUNTA(F34:F39)</f>
        <v>3</v>
      </c>
      <c r="G40" s="28">
        <f>SUM(G34:G39)</f>
        <v>1</v>
      </c>
      <c r="H40" s="29">
        <f>SUM(H34:H39)</f>
        <v>0</v>
      </c>
      <c r="I40" s="27">
        <f>COUNTA(I34:I39)</f>
        <v>0</v>
      </c>
    </row>
    <row r="41" spans="2:9" ht="10.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9.75">
      <c r="B42" s="31" t="s">
        <v>47</v>
      </c>
      <c r="C42" s="31"/>
      <c r="D42" s="31"/>
      <c r="E42" s="51" t="s">
        <v>36</v>
      </c>
      <c r="F42" s="25" t="s">
        <v>14</v>
      </c>
      <c r="G42" s="50">
        <v>0.5</v>
      </c>
      <c r="H42" s="32"/>
      <c r="I42" s="20"/>
    </row>
    <row r="43" spans="2:9" ht="9.75">
      <c r="B43" s="31" t="s">
        <v>49</v>
      </c>
      <c r="C43" s="31"/>
      <c r="D43" s="31"/>
      <c r="E43" s="51" t="s">
        <v>59</v>
      </c>
      <c r="F43" s="25" t="s">
        <v>14</v>
      </c>
      <c r="G43" s="50">
        <v>0.5</v>
      </c>
      <c r="H43" s="32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0.5">
      <c r="B45" s="16"/>
      <c r="C45" s="14"/>
      <c r="D45" s="14"/>
      <c r="E45" s="1" t="s">
        <v>19</v>
      </c>
      <c r="F45" s="27">
        <f>COUNTA(F41:F43)</f>
        <v>2</v>
      </c>
      <c r="G45" s="28">
        <f>SUM(G41:G43)</f>
        <v>1</v>
      </c>
      <c r="H45" s="29">
        <f>SUM(H41:H43)</f>
        <v>0</v>
      </c>
      <c r="I45" s="27">
        <f>COUNTA(I41:I43)</f>
        <v>0</v>
      </c>
    </row>
    <row r="46" spans="2:9" ht="10.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9.75">
      <c r="B47" s="31" t="s">
        <v>48</v>
      </c>
      <c r="C47" s="31"/>
      <c r="D47" s="31"/>
      <c r="E47" s="51" t="s">
        <v>34</v>
      </c>
      <c r="F47" s="25" t="s">
        <v>14</v>
      </c>
      <c r="G47" s="50">
        <v>0.5</v>
      </c>
      <c r="H47" s="50"/>
      <c r="I47" s="20"/>
    </row>
    <row r="48" spans="2:9" ht="9.75">
      <c r="B48" s="31" t="s">
        <v>81</v>
      </c>
      <c r="C48" s="31"/>
      <c r="D48" s="31"/>
      <c r="E48" s="51" t="s">
        <v>82</v>
      </c>
      <c r="F48" s="63"/>
      <c r="G48" s="50"/>
      <c r="H48" s="50"/>
      <c r="I48" s="20"/>
    </row>
    <row r="49" spans="2:9" ht="9.75">
      <c r="B49" s="31" t="s">
        <v>56</v>
      </c>
      <c r="C49" s="31"/>
      <c r="D49" s="31"/>
      <c r="E49" s="51" t="s">
        <v>57</v>
      </c>
      <c r="F49" s="25" t="s">
        <v>14</v>
      </c>
      <c r="G49" s="50">
        <v>0.5</v>
      </c>
      <c r="H49" s="50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0.5">
      <c r="B51" s="14"/>
      <c r="C51" s="14"/>
      <c r="D51" s="14"/>
      <c r="E51" s="1" t="s">
        <v>19</v>
      </c>
      <c r="F51" s="27">
        <f>COUNTA(F46:F50)</f>
        <v>2</v>
      </c>
      <c r="G51" s="28">
        <f>SUM(G46:G50)</f>
        <v>1</v>
      </c>
      <c r="H51" s="29">
        <f>SUM(H46:H50)</f>
        <v>0</v>
      </c>
      <c r="I51" s="27">
        <f>COUNTA(I46:I50)</f>
        <v>0</v>
      </c>
    </row>
    <row r="52" spans="2:9" ht="10.5">
      <c r="B52" s="6" t="s">
        <v>10</v>
      </c>
      <c r="C52" s="6"/>
      <c r="D52" s="6"/>
      <c r="E52" s="6"/>
      <c r="F52" s="6"/>
      <c r="G52" s="30"/>
      <c r="H52" s="30"/>
      <c r="I52" s="20"/>
    </row>
    <row r="53" spans="2:9" ht="9.75">
      <c r="B53" s="31" t="s">
        <v>32</v>
      </c>
      <c r="C53" s="31"/>
      <c r="D53" s="31"/>
      <c r="E53" s="51" t="s">
        <v>38</v>
      </c>
      <c r="F53" s="25" t="s">
        <v>14</v>
      </c>
      <c r="G53" s="50">
        <v>0.3333333333333333</v>
      </c>
      <c r="H53" s="50"/>
      <c r="I53" s="20"/>
    </row>
    <row r="54" spans="2:9" ht="9.75">
      <c r="B54" s="31" t="s">
        <v>79</v>
      </c>
      <c r="C54" s="31"/>
      <c r="D54" s="31"/>
      <c r="E54" s="51" t="s">
        <v>80</v>
      </c>
      <c r="F54" s="25" t="s">
        <v>14</v>
      </c>
      <c r="G54" s="50">
        <v>0.3333333333333333</v>
      </c>
      <c r="H54" s="50"/>
      <c r="I54" s="20"/>
    </row>
    <row r="55" spans="2:9" ht="9.75">
      <c r="B55" s="31" t="s">
        <v>50</v>
      </c>
      <c r="C55" s="31"/>
      <c r="D55" s="31"/>
      <c r="E55" s="51" t="s">
        <v>61</v>
      </c>
      <c r="F55" s="25" t="s">
        <v>14</v>
      </c>
      <c r="G55" s="50">
        <v>0.3333333333333333</v>
      </c>
      <c r="H55" s="50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0.5">
      <c r="B57" s="14"/>
      <c r="C57" s="14"/>
      <c r="D57" s="14"/>
      <c r="E57" s="1" t="s">
        <v>19</v>
      </c>
      <c r="F57" s="27">
        <f>COUNTA(F52:F56)</f>
        <v>3</v>
      </c>
      <c r="G57" s="28">
        <f>SUM(G52:G56)</f>
        <v>1</v>
      </c>
      <c r="H57" s="29">
        <f>SUM(H52:H56)</f>
        <v>0</v>
      </c>
      <c r="I57" s="27">
        <f>COUNTA(I52:I56)</f>
        <v>0</v>
      </c>
    </row>
    <row r="58" spans="2:9" ht="10.5">
      <c r="B58" s="6" t="s">
        <v>8</v>
      </c>
      <c r="C58" s="14"/>
      <c r="D58" s="14"/>
      <c r="E58" s="37"/>
      <c r="F58" s="8"/>
      <c r="G58" s="38"/>
      <c r="H58" s="39"/>
      <c r="I58" s="11"/>
    </row>
    <row r="59" spans="2:9" ht="10.5">
      <c r="B59" s="16"/>
      <c r="C59" s="14"/>
      <c r="D59" s="14"/>
      <c r="E59" s="16"/>
      <c r="F59" s="8"/>
      <c r="G59" s="40"/>
      <c r="H59" s="40"/>
      <c r="I59" s="41" t="s">
        <v>7</v>
      </c>
    </row>
    <row r="60" spans="2:9" ht="10.5" thickBot="1">
      <c r="B60" s="16"/>
      <c r="C60" s="6"/>
      <c r="D60" s="6"/>
      <c r="E60" s="1" t="s">
        <v>19</v>
      </c>
      <c r="F60" s="27">
        <f>F16+F22+F57+F51+F33+F45+F40</f>
        <v>23</v>
      </c>
      <c r="G60" s="42">
        <f>G16+G22+G57+G51+G33+G45+G40</f>
        <v>7</v>
      </c>
      <c r="H60" s="42">
        <f>H16+H22+H57+H51+H33+H45+H40</f>
        <v>0</v>
      </c>
      <c r="I60" s="27">
        <f>I16+I22+I57+I51+I33+I45+I40</f>
        <v>0</v>
      </c>
    </row>
    <row r="61" spans="2:9" ht="11.25" thickBot="1" thickTop="1">
      <c r="B61" s="43"/>
      <c r="C61" s="16"/>
      <c r="D61" s="16"/>
      <c r="E61" s="16"/>
      <c r="F61" s="1" t="s">
        <v>5</v>
      </c>
      <c r="G61" s="44">
        <f>IF((G60+H60)=0,"",G60/(G60+H60))</f>
        <v>1</v>
      </c>
      <c r="H61" s="44">
        <f>IF((G60+H60)=0,"",H60/(G60+H60))</f>
        <v>0</v>
      </c>
      <c r="I61" s="19"/>
    </row>
    <row r="62" spans="2:9" ht="10.5" thickTop="1">
      <c r="B62" s="43"/>
      <c r="C62" s="16"/>
      <c r="D62" s="16"/>
      <c r="E62" s="16"/>
      <c r="F62" s="8"/>
      <c r="G62" s="8"/>
      <c r="H62" s="8"/>
      <c r="I62" s="11"/>
    </row>
    <row r="64" ht="10.5" hidden="1" thickBot="1">
      <c r="B64" s="46" t="s">
        <v>23</v>
      </c>
    </row>
    <row r="65" ht="10.5" hidden="1" thickTop="1">
      <c r="B65" s="47" t="s">
        <v>17</v>
      </c>
    </row>
    <row r="66" ht="9.75" hidden="1">
      <c r="B66" s="47" t="s">
        <v>16</v>
      </c>
    </row>
    <row r="67" ht="9.75" hidden="1">
      <c r="B67" s="48" t="s">
        <v>18</v>
      </c>
    </row>
    <row r="68" ht="9.75" hidden="1"/>
    <row r="69" ht="10.5" hidden="1" thickBot="1">
      <c r="B69" s="46" t="s">
        <v>24</v>
      </c>
    </row>
    <row r="70" ht="10.5" hidden="1" thickTop="1">
      <c r="B70" s="47" t="s">
        <v>22</v>
      </c>
    </row>
    <row r="71" ht="9.75" hidden="1">
      <c r="B71" s="62" t="s">
        <v>51</v>
      </c>
    </row>
    <row r="72" ht="9.75" hidden="1"/>
    <row r="73" ht="10.5" hidden="1" thickBot="1">
      <c r="B73" s="46" t="s">
        <v>25</v>
      </c>
    </row>
    <row r="74" ht="10.5" hidden="1" thickTop="1">
      <c r="B74" s="47" t="s">
        <v>20</v>
      </c>
    </row>
    <row r="75" ht="9.75" hidden="1">
      <c r="B75" s="48"/>
    </row>
    <row r="76" ht="9.75" hidden="1"/>
    <row r="77" ht="10.5" hidden="1" thickBot="1">
      <c r="B77" s="46" t="s">
        <v>26</v>
      </c>
    </row>
    <row r="78" ht="10.5" hidden="1" thickTop="1">
      <c r="B78" s="47" t="s">
        <v>14</v>
      </c>
    </row>
    <row r="79" ht="9.75" hidden="1">
      <c r="B79" s="48"/>
    </row>
    <row r="80" ht="9.75" hidden="1"/>
    <row r="81" ht="10.5" hidden="1" thickBot="1">
      <c r="B81" s="46" t="s">
        <v>27</v>
      </c>
    </row>
    <row r="82" ht="10.5" hidden="1" thickTop="1">
      <c r="B82" s="47" t="s">
        <v>14</v>
      </c>
    </row>
    <row r="83" ht="9.75" hidden="1">
      <c r="B83" s="48"/>
    </row>
    <row r="84" ht="9.75" hidden="1"/>
    <row r="85" ht="10.5" hidden="1" thickBot="1">
      <c r="B85" s="46" t="s">
        <v>28</v>
      </c>
    </row>
    <row r="86" ht="10.5" hidden="1" thickTop="1">
      <c r="B86" s="47">
        <v>1</v>
      </c>
    </row>
    <row r="87" ht="9.75" hidden="1">
      <c r="B87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4:I34 F32:I32 F21:I21 F23:I23 F41:I41 F39:I39 F50:I50 I52 I10 F15:I15 F17:I17">
      <formula1>#REF!</formula1>
    </dataValidation>
    <dataValidation type="list" showInputMessage="1" showErrorMessage="1" sqref="F35:F38 F53:F55 F18:F20 F24:F31 F42:F44 F47:F49">
      <formula1>$B$78:$B$79</formula1>
    </dataValidation>
    <dataValidation type="list" showInputMessage="1" showErrorMessage="1" sqref="I35:I38 I53:I55 I18:I20 I24:I31 I11:I14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  <dataValidation type="list" allowBlank="1" showInputMessage="1" showErrorMessage="1" sqref="F11:F14">
      <formula1>$B$78:$B$79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050924</cp:lastModifiedBy>
  <cp:lastPrinted>2001-05-29T14:33:52Z</cp:lastPrinted>
  <dcterms:created xsi:type="dcterms:W3CDTF">2000-03-13T15:50:20Z</dcterms:created>
  <dcterms:modified xsi:type="dcterms:W3CDTF">2024-05-09T17:41:50Z</dcterms:modified>
  <cp:category/>
  <cp:version/>
  <cp:contentType/>
  <cp:contentStatus/>
</cp:coreProperties>
</file>