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<sst xmlns="http://schemas.openxmlformats.org/spreadsheetml/2006/main" count="143" uniqueCount="93">
  <si>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</si>
  <si>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</si>
  <si>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</si>
  <si>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</si>
  <si>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</si>
  <si>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</si>
  <si>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</si>
  <si>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</si>
  <si>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</si>
  <si>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</si>
  <si>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</si>
  <si>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</si>
  <si>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</si>
  <si>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</si>
  <si>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</si>
  <si>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</si>
  <si>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</si>
  <si>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</si>
  <si>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</si>
  <si>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</si>
  <si>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</si>
  <si>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</si>
  <si>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</si>
  <si>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</si>
  <si>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</si>
  <si>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</si>
  <si>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</si>
  <si>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</si>
  <si>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</si>
  <si>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</si>
  <si>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</si>
  <si>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</si>
  <si>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</si>
  <si>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</si>
  <si>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</si>
  <si>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</si>
  <si>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</si>
  <si>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</si>
  <si>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</si>
  <si>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</si>
  <si>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</si>
  <si>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</si>
  <si>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</si>
  <si>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</si>
  <si>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</si>
  <si>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</si>
  <si>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</si>
  <si>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</si>
  <si>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</si>
  <si>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</si>
  <si>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</si>
  <si>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</si>
  <si>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</si>
  <si>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</si>
  <si>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</si>
  <si>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</si>
  <si>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</si>
  <si>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</si>
  <si>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</si>
  <si>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</si>
  <si>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</si>
  <si>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</si>
  <si>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</si>
  <si>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</si>
  <si>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</si>
  <si>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</si>
  <si>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</si>
  <si>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</si>
  <si>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</si>
  <si>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</si>
  <si>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</si>
  <si>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</si>
  <si>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</si>
  <si>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</si>
  <si>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</si>
  <si>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</si>
  <si>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</si>
  <si>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</si>
  <si>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</si>
  <si>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</si>
  <si>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</si>
  <si>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</si>
  <si>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</si>
  <si>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</si>
  <si>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</si>
  <si>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</si>
  <si>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</si>
  <si>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</si>
  <si>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</si>
  <si>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</si>
  <si>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Motion Carries</t>
  </si>
  <si>
    <t>Need &gt;50% to Pass</t>
  </si>
  <si>
    <t>PRS Motion:  To recommend approval of NPRR1190 as amended by the 3/26/24 Reliant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</si>
</sst>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4</xdr:row>
      <xdr:rowOff>238125</xdr:rowOff>
    </xdr:from>
    <xdr:to>
      <xdr:col>5</xdr:col>
      <xdr:colOff>19050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906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</xdr:row>
      <xdr:rowOff>85725</xdr:rowOff>
    </xdr:from>
    <xdr:to>
      <xdr:col>4</xdr:col>
      <xdr:colOff>1476375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4572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238125</xdr:rowOff>
    </xdr:from>
    <xdr:to>
      <xdr:col>4</xdr:col>
      <xdr:colOff>171450</xdr:colOff>
      <xdr:row>6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1906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6</v>
      </c>
      <c r="H5" s="58">
        <f>IF((G60+H60)=0,"",H60)</f>
        <v>1</v>
      </c>
      <c r="I5" s="59">
        <f>I60</f>
        <v>8</v>
      </c>
    </row>
    <row r="6" spans="2:9" ht="22.5" customHeight="1">
      <c r="B6" s="6" t="s">
        <v>39</v>
      </c>
      <c r="C6" s="14"/>
      <c r="D6" s="15"/>
      <c r="E6" s="16"/>
      <c r="F6" s="61" t="s">
        <v>91</v>
      </c>
      <c r="G6" s="60">
        <f>G61</f>
        <v>0.8571428571428571</v>
      </c>
      <c r="H6" s="60">
        <f>H61</f>
        <v>0.14285714285714285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/>
      <c r="H11" s="50">
        <v>0.16666666666666666</v>
      </c>
      <c r="I11" s="20"/>
    </row>
    <row r="12" spans="2:9" ht="9.7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/>
      <c r="H12" s="50">
        <v>0.16666666666666666</v>
      </c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/>
      <c r="H13" s="50">
        <v>0.3333333333333333</v>
      </c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/>
      <c r="H14" s="50">
        <v>0.3333333333333333</v>
      </c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0</v>
      </c>
      <c r="H16" s="29">
        <f>SUM(H10:H15)</f>
        <v>1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0.5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0.5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/>
      <c r="H20" s="49"/>
      <c r="I20" s="20" t="s">
        <v>20</v>
      </c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1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/>
      <c r="H25" s="50"/>
      <c r="I25" s="20" t="s">
        <v>20</v>
      </c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0.3333333333333333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>
        <v>0.3333333333333333</v>
      </c>
      <c r="H27" s="50"/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/>
      <c r="H28" s="50"/>
      <c r="I28" s="20" t="s">
        <v>20</v>
      </c>
    </row>
    <row r="29" spans="2:9" ht="9.75">
      <c r="B29" s="31" t="s">
        <v>84</v>
      </c>
      <c r="C29" s="31"/>
      <c r="D29" s="31"/>
      <c r="E29" s="51" t="s">
        <v>85</v>
      </c>
      <c r="F29" s="63" t="s">
        <v>14</v>
      </c>
      <c r="G29" s="50"/>
      <c r="H29" s="50"/>
      <c r="I29" s="20" t="s">
        <v>20</v>
      </c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/>
      <c r="H30" s="50"/>
      <c r="I30" s="20" t="s">
        <v>20</v>
      </c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1</v>
      </c>
      <c r="H33" s="29">
        <f>SUM(H23:H32)</f>
        <v>0</v>
      </c>
      <c r="I33" s="27">
        <f>COUNTA(I23:I32)</f>
        <v>4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/>
      <c r="H35" s="50"/>
      <c r="I35" s="20" t="s">
        <v>20</v>
      </c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/>
      <c r="H36" s="50"/>
      <c r="I36" s="20" t="s">
        <v>20</v>
      </c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2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/>
      <c r="H48" s="50"/>
      <c r="I48" s="20" t="s">
        <v>20</v>
      </c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0.5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1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26</v>
      </c>
      <c r="G60" s="42">
        <f>G16+G22+G57+G51+G33+G45+G40</f>
        <v>6</v>
      </c>
      <c r="H60" s="42">
        <f>H16+H22+H57+H51+H33+H45+H40</f>
        <v>1</v>
      </c>
      <c r="I60" s="27">
        <f>I16+I22+I57+I51+I33+I45+I40</f>
        <v>8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0.8571428571428571</v>
      </c>
      <c r="H61" s="44">
        <f>IF((G60+H60)=0,"",H60/(G60+H60))</f>
        <v>0.14285714285714285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2024-05-09T21:12:34Z</dcterms:modified>
  <cp:category/>
  <cp:version/>
  <cp:contentType/>
  <cp:contentStatus/>
</cp:coreProperties>
</file>