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<sst xmlns="http://schemas.openxmlformats.org/spreadsheetml/2006/main" count="157" uniqueCount="103">
  <si>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</si>
  <si>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</si>
  <si>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</si>
  <si>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</si>
  <si>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</si>
  <si>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</si>
  <si>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</si>
  <si>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</si>
  <si>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</si>
  <si>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</si>
  <si>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</si>
  <si>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</si>
  <si>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</si>
  <si>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</si>
  <si>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</si>
  <si>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</si>
  <si>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</si>
  <si>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</si>
  <si>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</si>
  <si>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</si>
  <si>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</si>
  <si>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</si>
  <si>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</si>
  <si>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</si>
  <si>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</si>
  <si>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</si>
  <si>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</si>
  <si>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</si>
  <si>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</si>
  <si>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</si>
  <si>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</si>
  <si>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</si>
  <si>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</si>
  <si>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</si>
  <si>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</si>
  <si>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</si>
  <si>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</si>
  <si>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</si>
  <si>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</si>
  <si>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</si>
  <si>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 xml:space="preserve">Richard Ross </t>
  </si>
  <si>
    <t>Bob Helton</t>
  </si>
  <si>
    <t>Collin Martin</t>
  </si>
  <si>
    <t>Jose Gaytan</t>
  </si>
  <si>
    <t>Keith Nix</t>
  </si>
  <si>
    <t>Jeremy Carpenter</t>
  </si>
  <si>
    <t xml:space="preserve">Alicia Loving </t>
  </si>
  <si>
    <t>Bryan Sams</t>
  </si>
  <si>
    <t xml:space="preserve">Residential Consumer </t>
  </si>
  <si>
    <t>Demand Control 2</t>
  </si>
  <si>
    <t>Chris Hendrix</t>
  </si>
  <si>
    <t>Mark Dreyfus</t>
  </si>
  <si>
    <t>Independent Generators</t>
  </si>
  <si>
    <t xml:space="preserve">Nick Fehrenbach 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</si>
  <si>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</si>
  <si>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</si>
  <si>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</si>
  <si>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</si>
  <si>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</si>
  <si>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</si>
  <si>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</si>
  <si>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</si>
  <si>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</si>
  <si>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</si>
  <si>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</si>
  <si>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</si>
  <si>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</si>
  <si>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</si>
  <si>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</si>
  <si>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</si>
  <si>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</si>
  <si>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</si>
  <si>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</si>
  <si>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</si>
  <si>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</si>
  <si>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Mike Wise  </t>
  </si>
  <si>
    <t xml:space="preserve">Rhythm Ops </t>
  </si>
  <si>
    <t xml:space="preserve">Nabaraj Pokharel </t>
  </si>
  <si>
    <t>David Mercado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</si>
  <si>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</si>
  <si>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</si>
  <si>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</si>
  <si>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</si>
  <si>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</si>
  <si>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</si>
  <si>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</si>
  <si>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</si>
  <si>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</si>
  <si>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</si>
  <si>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</si>
  <si>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</si>
  <si>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 xml:space="preserve">Garret Kent (Eric Schubert) </t>
  </si>
  <si>
    <t>Resmi Surendran (Shane Thomas)</t>
  </si>
  <si>
    <t>Bill Barnes (Chris Hendrix)</t>
  </si>
  <si>
    <t>Jennifer Schmitt (Chris Hendrix)</t>
  </si>
  <si>
    <t>Jay Harpole (Chris Hendrix)</t>
  </si>
  <si>
    <t>Eric Goff (Nabaraj Pokharel)</t>
  </si>
  <si>
    <t>TAC Motion:  To recommend approval of NOGRR245 as recommended by TAC in the 3/27/24 TAC Report as amended by the 6/5/24 ERCOT comments as revised by TAC</t>
  </si>
  <si>
    <t xml:space="preserve">David Kee (Alicia Loving) </t>
  </si>
  <si>
    <t>Motion Passes</t>
  </si>
  <si>
    <t>2/3 of non-abst TAC Votes = 13
50% of total TAC = 15</t>
  </si>
  <si>
    <t>Date:  June 7, 2024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</si>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</sst>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781050</xdr:colOff>
      <xdr:row>4</xdr:row>
      <xdr:rowOff>0</xdr:rowOff>
    </xdr:from>
    <xdr:to>
      <xdr:col>4</xdr:col>
      <xdr:colOff>1704975</xdr:colOff>
      <xdr:row>5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9620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1066800</xdr:colOff>
      <xdr:row>3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0382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0</xdr:rowOff>
    </xdr:from>
    <xdr:to>
      <xdr:col>4</xdr:col>
      <xdr:colOff>561975</xdr:colOff>
      <xdr:row>5</xdr:row>
      <xdr:rowOff>57150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6202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97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99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100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18</v>
      </c>
      <c r="H5" s="51">
        <f>IF((G63+H63)=0,"",H63)</f>
        <v>1</v>
      </c>
      <c r="I5" s="51">
        <f>I63</f>
        <v>10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0.9473684210526315</v>
      </c>
      <c r="H6" s="50">
        <f>_xlfn.IFERROR(SegmentVoteNo/(SegmentVoteYes+SegmentVoteNo),"")</f>
        <v>0.05263157894736842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58</v>
      </c>
      <c r="C11" s="24"/>
      <c r="D11" s="31" t="s">
        <v>16</v>
      </c>
      <c r="E11" s="25" t="s">
        <v>77</v>
      </c>
      <c r="F11" s="17" t="s">
        <v>13</v>
      </c>
      <c r="G11" s="26">
        <v>1</v>
      </c>
      <c r="H11" s="26"/>
      <c r="I11" s="12"/>
    </row>
    <row r="12" spans="2:9" ht="12.75">
      <c r="B12" s="24" t="s">
        <v>48</v>
      </c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81</v>
      </c>
      <c r="C13" s="24"/>
      <c r="D13" s="31" t="s">
        <v>18</v>
      </c>
      <c r="E13" s="25" t="s">
        <v>82</v>
      </c>
      <c r="F13" s="17" t="s">
        <v>13</v>
      </c>
      <c r="G13" s="26">
        <v>1</v>
      </c>
      <c r="H13" s="26"/>
      <c r="I13" s="12"/>
    </row>
    <row r="14" spans="2:9" ht="12.75">
      <c r="B14" s="24" t="s">
        <v>57</v>
      </c>
      <c r="C14" s="24"/>
      <c r="D14" s="31" t="s">
        <v>18</v>
      </c>
      <c r="E14" s="25" t="s">
        <v>91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56</v>
      </c>
      <c r="C16" s="24"/>
      <c r="D16" s="31" t="s">
        <v>17</v>
      </c>
      <c r="E16" s="25" t="s">
        <v>53</v>
      </c>
      <c r="F16" s="17"/>
      <c r="G16" s="26"/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60</v>
      </c>
      <c r="C20" s="15"/>
      <c r="D20" s="15"/>
      <c r="E20" s="16" t="s">
        <v>75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61</v>
      </c>
      <c r="C21" s="15"/>
      <c r="D21" s="15"/>
      <c r="E21" s="16" t="s">
        <v>83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62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59</v>
      </c>
      <c r="C23" s="15"/>
      <c r="D23" s="15"/>
      <c r="E23" s="16" t="s">
        <v>85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63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54</v>
      </c>
      <c r="C28" s="24"/>
      <c r="D28" s="24"/>
      <c r="E28" s="25" t="s">
        <v>55</v>
      </c>
      <c r="F28" s="17" t="s">
        <v>13</v>
      </c>
      <c r="G28" s="26">
        <v>1</v>
      </c>
      <c r="H28" s="26"/>
      <c r="I28" s="12"/>
    </row>
    <row r="29" spans="2:9" ht="12.75">
      <c r="B29" s="24" t="s">
        <v>86</v>
      </c>
      <c r="C29" s="24"/>
      <c r="D29" s="24"/>
      <c r="E29" s="25" t="s">
        <v>41</v>
      </c>
      <c r="F29" s="17" t="s">
        <v>13</v>
      </c>
      <c r="G29" s="26">
        <v>1</v>
      </c>
      <c r="H29" s="26"/>
      <c r="I29" s="12"/>
    </row>
    <row r="30" spans="2:9" ht="12.75">
      <c r="B30" s="24" t="s">
        <v>64</v>
      </c>
      <c r="C30" s="24"/>
      <c r="D30" s="24"/>
      <c r="E30" s="25" t="s">
        <v>80</v>
      </c>
      <c r="F30" s="17" t="s">
        <v>13</v>
      </c>
      <c r="G30" s="26"/>
      <c r="H30" s="26"/>
      <c r="I30" s="12" t="s">
        <v>20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3</v>
      </c>
      <c r="H32" s="22">
        <f>SUM(H26:H31)</f>
        <v>0</v>
      </c>
      <c r="I32" s="20">
        <f>COUNTA(I26:I31)</f>
        <v>1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65</v>
      </c>
      <c r="C34" s="24"/>
      <c r="D34" s="24"/>
      <c r="E34" s="25" t="s">
        <v>45</v>
      </c>
      <c r="F34" s="17" t="s">
        <v>13</v>
      </c>
      <c r="G34" s="26">
        <v>1</v>
      </c>
      <c r="H34" s="26"/>
      <c r="I34" s="12"/>
    </row>
    <row r="35" spans="2:9" ht="12.75">
      <c r="B35" s="24" t="s">
        <v>87</v>
      </c>
      <c r="C35" s="24"/>
      <c r="D35" s="24"/>
      <c r="E35" s="25" t="s">
        <v>88</v>
      </c>
      <c r="F35" s="17" t="s">
        <v>13</v>
      </c>
      <c r="G35" s="26"/>
      <c r="H35" s="26"/>
      <c r="I35" s="12" t="s">
        <v>20</v>
      </c>
    </row>
    <row r="36" spans="2:9" ht="12.75">
      <c r="B36" s="24" t="s">
        <v>89</v>
      </c>
      <c r="C36" s="24"/>
      <c r="D36" s="24"/>
      <c r="E36" s="25" t="s">
        <v>90</v>
      </c>
      <c r="F36" s="17" t="s">
        <v>13</v>
      </c>
      <c r="G36" s="26">
        <v>1</v>
      </c>
      <c r="H36" s="26"/>
      <c r="I36" s="12"/>
    </row>
    <row r="37" spans="2:9" ht="12.75">
      <c r="B37" s="24" t="s">
        <v>73</v>
      </c>
      <c r="C37" s="24"/>
      <c r="D37" s="24"/>
      <c r="E37" s="25" t="s">
        <v>92</v>
      </c>
      <c r="F37" s="17" t="s">
        <v>13</v>
      </c>
      <c r="G37" s="26"/>
      <c r="H37" s="26"/>
      <c r="I37" s="12" t="s">
        <v>20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2</v>
      </c>
      <c r="H39" s="22">
        <f>SUM(H33:H38)</f>
        <v>0</v>
      </c>
      <c r="I39" s="20">
        <f>COUNTA(I33:I38)</f>
        <v>2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49</v>
      </c>
      <c r="C41" s="24"/>
      <c r="D41" s="24"/>
      <c r="E41" s="25" t="s">
        <v>50</v>
      </c>
      <c r="F41" s="17" t="s">
        <v>13</v>
      </c>
      <c r="G41" s="26"/>
      <c r="H41" s="26">
        <v>1</v>
      </c>
      <c r="I41" s="12"/>
    </row>
    <row r="42" spans="2:9" ht="12.75">
      <c r="B42" s="24" t="s">
        <v>66</v>
      </c>
      <c r="C42" s="24"/>
      <c r="D42" s="24"/>
      <c r="E42" s="25" t="s">
        <v>93</v>
      </c>
      <c r="F42" s="17" t="s">
        <v>13</v>
      </c>
      <c r="G42" s="26"/>
      <c r="H42" s="26"/>
      <c r="I42" s="12" t="s">
        <v>20</v>
      </c>
    </row>
    <row r="43" spans="2:9" ht="12.75">
      <c r="B43" s="24" t="s">
        <v>76</v>
      </c>
      <c r="C43" s="24"/>
      <c r="D43" s="24"/>
      <c r="E43" s="25" t="s">
        <v>94</v>
      </c>
      <c r="F43" s="17" t="s">
        <v>13</v>
      </c>
      <c r="G43" s="26"/>
      <c r="H43" s="26"/>
      <c r="I43" s="12" t="s">
        <v>20</v>
      </c>
    </row>
    <row r="44" spans="2:9" ht="12.75">
      <c r="B44" s="24" t="s">
        <v>67</v>
      </c>
      <c r="C44" s="24"/>
      <c r="D44" s="24"/>
      <c r="E44" s="25" t="s">
        <v>95</v>
      </c>
      <c r="F44" s="17" t="s">
        <v>13</v>
      </c>
      <c r="G44" s="26"/>
      <c r="H44" s="26"/>
      <c r="I44" s="12" t="s">
        <v>20</v>
      </c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0</v>
      </c>
      <c r="H46" s="22">
        <f>SUM(H40:H45)</f>
        <v>1</v>
      </c>
      <c r="I46" s="20">
        <f>COUNTA(I40:I45)</f>
        <v>3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68</v>
      </c>
      <c r="C48" s="24"/>
      <c r="D48" s="24"/>
      <c r="E48" s="25" t="s">
        <v>44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78</v>
      </c>
      <c r="F49" s="17" t="s">
        <v>13</v>
      </c>
      <c r="G49" s="26">
        <v>1</v>
      </c>
      <c r="H49" s="26"/>
      <c r="I49" s="12"/>
    </row>
    <row r="50" spans="2:9" ht="12.75">
      <c r="B50" s="24" t="s">
        <v>69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70</v>
      </c>
      <c r="C51" s="24"/>
      <c r="D51" s="24"/>
      <c r="E51" s="25" t="s">
        <v>40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72</v>
      </c>
      <c r="C55" s="24"/>
      <c r="D55" s="24"/>
      <c r="E55" s="25" t="s">
        <v>79</v>
      </c>
      <c r="F55" s="17" t="s">
        <v>13</v>
      </c>
      <c r="G55" s="26"/>
      <c r="H55" s="26"/>
      <c r="I55" s="12" t="s">
        <v>20</v>
      </c>
    </row>
    <row r="56" spans="2:9" ht="12.75">
      <c r="B56" s="24" t="s">
        <v>74</v>
      </c>
      <c r="C56" s="24"/>
      <c r="D56" s="24"/>
      <c r="E56" s="25" t="s">
        <v>43</v>
      </c>
      <c r="F56" s="17" t="s">
        <v>13</v>
      </c>
      <c r="G56" s="26"/>
      <c r="H56" s="26"/>
      <c r="I56" s="12" t="s">
        <v>20</v>
      </c>
    </row>
    <row r="57" spans="2:9" ht="12.75">
      <c r="B57" s="24" t="s">
        <v>33</v>
      </c>
      <c r="C57" s="24"/>
      <c r="D57" s="24"/>
      <c r="E57" s="25" t="s">
        <v>98</v>
      </c>
      <c r="F57" s="17" t="s">
        <v>13</v>
      </c>
      <c r="G57" s="26"/>
      <c r="H57" s="26"/>
      <c r="I57" s="12" t="s">
        <v>20</v>
      </c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/>
      <c r="H58" s="26"/>
      <c r="I58" s="12" t="s">
        <v>20</v>
      </c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0</v>
      </c>
      <c r="H60" s="22">
        <f>SUM(H54:H59)</f>
        <v>0</v>
      </c>
      <c r="I60" s="20">
        <f>COUNTA(I54:I59)</f>
        <v>4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18</v>
      </c>
      <c r="H63" s="34">
        <f>H25+H60+H53+H32+H18+H46+H39</f>
        <v>1</v>
      </c>
      <c r="I63" s="20">
        <f>I25+I60+I53+I32+I18+I46+I39</f>
        <v>10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Erin Wasik-Gutierrez</cp:lastModifiedBy>
  <cp:lastPrinted>2005-12-01T13:49:02Z</cp:lastPrinted>
  <dcterms:created xsi:type="dcterms:W3CDTF">2000-03-13T15:50:20Z</dcterms:created>
  <dcterms:modified xsi:type="dcterms:W3CDTF">2024-06-10T17:28:39Z</dcterms:modified>
  <cp:category/>
  <cp:version/>
  <cp:contentType/>
  <cp:contentStatus/>
</cp:coreProperties>
</file>