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'Vote'!$E$18:$I$21</definedName>
    <definedName name="clearCoopVote">'Vote'!$G$18:$I$21</definedName>
    <definedName name="clearIndGen">'Vote'!$E$24:$I$27</definedName>
    <definedName name="clearIndGenVote">'Vote'!$G$24:$I$27</definedName>
    <definedName name="clearIndREP">'Vote'!$E$36:$I$38</definedName>
    <definedName name="clearIndREPVote">'Vote'!$G$36:$I$38</definedName>
    <definedName name="clearIOU">'Vote'!$E$41:$I$43</definedName>
    <definedName name="clearIOUVote">'Vote'!$G$41:$I$43</definedName>
    <definedName name="clearMarketers">'Vote'!$E$30:$I$33</definedName>
    <definedName name="clearMarketersVote">'Vote'!$G$30:$I$33</definedName>
    <definedName name="clearMuni">'Vote'!$E$46:$I$49</definedName>
    <definedName name="clearMuniVote">'Vote'!$G$46:$I$49</definedName>
    <definedName name="clearResidential">'Vote'!$E$11:$I$15</definedName>
    <definedName name="clearResidentialVote">'Vote'!$G$11:$I$15</definedName>
    <definedName name="Coop">'Vote'!$G$17:$I$22</definedName>
    <definedName name="countCoop">'Vote'!$F$22</definedName>
    <definedName name="countCoopAbstain">'Vote'!$I$22</definedName>
    <definedName name="countIndGen">'Vote'!$F$28</definedName>
    <definedName name="countIndGenAbstain">'Vote'!$I$28</definedName>
    <definedName name="countIndREP">'Vote'!$F$39</definedName>
    <definedName name="countIndREPAbstain">'Vote'!$I$39</definedName>
    <definedName name="countIOU">'Vote'!$F$44</definedName>
    <definedName name="countIOUAbstain">'Vote'!$I$44</definedName>
    <definedName name="countMarketers">'Vote'!$F$34</definedName>
    <definedName name="countMarketersAbstain">'Vote'!$I$34</definedName>
    <definedName name="countMuni">'Vote'!$F$50</definedName>
    <definedName name="countMuniAbstain">'Vote'!$I$50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'Vote'!$G$23:$I$28</definedName>
    <definedName name="IndREP">'Vote'!$G$35:$I$39</definedName>
    <definedName name="IOU">'Vote'!$G$40:$I$44</definedName>
    <definedName name="Marketers">'Vote'!$G$29:$I$34</definedName>
    <definedName name="MotionStatus">'Vote'!$G$3</definedName>
    <definedName name="muni">'Vote'!$G$45:$I$50</definedName>
    <definedName name="Output_Area">'Vote'!$G$3:$H$4</definedName>
    <definedName name="PercentageVote">'Vote'!$F$6</definedName>
    <definedName name="_xlnm.Print_Area" localSheetId="0">'Vote'!$A$1:$J$57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'Vote'!$F$53</definedName>
    <definedName name="VoteNumberFormat">'Vote'!$G$17:$H$53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<sst xmlns="http://schemas.openxmlformats.org/spreadsheetml/2006/main" count="114" uniqueCount="79">
  <si>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</si>
  <si>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</si>
  <si>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</si>
  <si>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</si>
  <si>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</si>
  <si>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</si>
  <si>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</si>
  <si>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</si>
  <si>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</si>
  <si>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</si>
  <si>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</si>
  <si>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</si>
  <si>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</si>
  <si>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</si>
  <si>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</si>
  <si>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</si>
  <si>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</si>
  <si>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</si>
  <si>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</si>
  <si>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</si>
  <si>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</si>
  <si>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</si>
  <si>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</si>
  <si>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</si>
  <si>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</si>
  <si>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</si>
  <si>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</si>
  <si>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</si>
  <si>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</si>
  <si>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</si>
  <si>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</si>
  <si>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</si>
  <si>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</si>
  <si>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</si>
  <si>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</si>
  <si>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</si>
  <si>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</si>
  <si>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</si>
  <si>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</si>
  <si>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>Prepared by: Cory Phillips</t>
  </si>
  <si>
    <t>Cooperatives</t>
  </si>
  <si>
    <t>Eric Goff</t>
  </si>
  <si>
    <t xml:space="preserve">Residential Consumer </t>
  </si>
  <si>
    <t>Occidental Chemical Corporation (Occidental)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</si>
  <si>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</si>
  <si>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</si>
  <si>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</si>
  <si>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</si>
  <si>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</si>
  <si>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</si>
  <si>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</si>
  <si>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</si>
  <si>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</si>
  <si>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</si>
  <si>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</si>
  <si>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</si>
  <si>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</si>
  <si>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</si>
  <si>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 xml:space="preserve">Ryan Pfefferle </t>
  </si>
  <si>
    <t xml:space="preserve">Aaron Winn </t>
  </si>
  <si>
    <t>Eric Blakey</t>
  </si>
  <si>
    <t>Fei Xie</t>
  </si>
  <si>
    <t>Pedernales Electric Cooperative (PEC)</t>
  </si>
  <si>
    <t>Date:  June 13, 2024</t>
  </si>
  <si>
    <t>Sierra Club</t>
  </si>
  <si>
    <t>Cyrus Reed</t>
  </si>
  <si>
    <t>Lower Colorado River Authority (LCRA)</t>
  </si>
  <si>
    <t>Blake Holt</t>
  </si>
  <si>
    <t>Luminant Generation (Luminant)</t>
  </si>
  <si>
    <t>Katie Rich</t>
  </si>
  <si>
    <t>GEUS</t>
  </si>
  <si>
    <t>Ashley Cotton</t>
  </si>
  <si>
    <t>Nabaraj Pokharel</t>
  </si>
  <si>
    <t>DC Energy</t>
  </si>
  <si>
    <t>Justin Cockrell</t>
  </si>
  <si>
    <t>Office of Public Utility Counsel (OPUC)</t>
  </si>
  <si>
    <t>Need &gt;50% to Pass</t>
  </si>
  <si>
    <t>Motion Carries</t>
  </si>
  <si>
    <t>PRS Motion:  To endorse and forward to TAC the 5/9/24 PRS Report and 6/11/24 Revised Impact Analysis for NPRR1216 with a recommended priority of 2024 and rank of 380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</si>
</sst>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4</xdr:row>
      <xdr:rowOff>57150</xdr:rowOff>
    </xdr:from>
    <xdr:to>
      <xdr:col>4</xdr:col>
      <xdr:colOff>1276350</xdr:colOff>
      <xdr:row>5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009650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28575</xdr:rowOff>
    </xdr:from>
    <xdr:to>
      <xdr:col>4</xdr:col>
      <xdr:colOff>1362075</xdr:colOff>
      <xdr:row>3</xdr:row>
      <xdr:rowOff>190500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40005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57150</xdr:rowOff>
    </xdr:from>
    <xdr:to>
      <xdr:col>4</xdr:col>
      <xdr:colOff>133350</xdr:colOff>
      <xdr:row>5</xdr:row>
      <xdr:rowOff>123825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09650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78</v>
      </c>
      <c r="C3" s="67"/>
      <c r="D3" s="67"/>
      <c r="E3" s="6"/>
      <c r="F3" s="55" t="s">
        <v>21</v>
      </c>
      <c r="G3" s="63" t="s">
        <v>77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51</v>
      </c>
      <c r="G4" s="65"/>
      <c r="H4" s="64"/>
      <c r="I4" s="2" t="s">
        <v>30</v>
      </c>
    </row>
    <row r="5" spans="1:9" ht="23.25" customHeight="1">
      <c r="A5" s="12"/>
      <c r="B5" s="6" t="s">
        <v>63</v>
      </c>
      <c r="C5" s="15"/>
      <c r="D5" s="7"/>
      <c r="E5" s="6"/>
      <c r="F5" s="57" t="s">
        <v>19</v>
      </c>
      <c r="G5" s="58">
        <f>IF((G53+H53)=0,"",G53)</f>
        <v>7</v>
      </c>
      <c r="H5" s="58">
        <f>IF((G53+H53)=0,"",H53)</f>
        <v>0</v>
      </c>
      <c r="I5" s="59">
        <f>I53</f>
        <v>0</v>
      </c>
    </row>
    <row r="6" spans="2:9" ht="22.5" customHeight="1">
      <c r="B6" s="6" t="s">
        <v>39</v>
      </c>
      <c r="C6" s="14"/>
      <c r="D6" s="15"/>
      <c r="E6" s="16"/>
      <c r="F6" s="61" t="s">
        <v>76</v>
      </c>
      <c r="G6" s="60">
        <f>G54</f>
        <v>1</v>
      </c>
      <c r="H6" s="60">
        <f>H54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42</v>
      </c>
      <c r="C11" s="33"/>
      <c r="D11" s="36" t="s">
        <v>16</v>
      </c>
      <c r="E11" s="24" t="s">
        <v>41</v>
      </c>
      <c r="F11" s="32"/>
      <c r="G11" s="50"/>
      <c r="H11" s="32"/>
      <c r="I11" s="20"/>
    </row>
    <row r="12" spans="2:9" ht="9.75">
      <c r="B12" s="31" t="s">
        <v>75</v>
      </c>
      <c r="C12" s="33"/>
      <c r="D12" s="36" t="s">
        <v>16</v>
      </c>
      <c r="E12" s="24" t="s">
        <v>72</v>
      </c>
      <c r="F12" s="32" t="s">
        <v>14</v>
      </c>
      <c r="G12" s="50">
        <v>0.3333333333333333</v>
      </c>
      <c r="H12" s="32"/>
      <c r="I12" s="20"/>
    </row>
    <row r="13" spans="2:9" ht="9.75">
      <c r="B13" s="31" t="s">
        <v>64</v>
      </c>
      <c r="C13" s="33"/>
      <c r="D13" s="36" t="s">
        <v>17</v>
      </c>
      <c r="E13" s="24" t="s">
        <v>65</v>
      </c>
      <c r="F13" s="32" t="s">
        <v>14</v>
      </c>
      <c r="G13" s="50">
        <v>0.3333333333333333</v>
      </c>
      <c r="H13" s="32"/>
      <c r="I13" s="20"/>
    </row>
    <row r="14" spans="2:9" ht="9.75">
      <c r="B14" s="31" t="s">
        <v>43</v>
      </c>
      <c r="C14" s="33"/>
      <c r="D14" s="36" t="s">
        <v>18</v>
      </c>
      <c r="E14" s="24" t="s">
        <v>58</v>
      </c>
      <c r="F14" s="50" t="s">
        <v>14</v>
      </c>
      <c r="G14" s="50">
        <v>0.3333333333333333</v>
      </c>
      <c r="H14" s="50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19</v>
      </c>
      <c r="F16" s="27">
        <f>COUNTA(F11:F15)</f>
        <v>3</v>
      </c>
      <c r="G16" s="28">
        <f>SUM(G10:G15)</f>
        <v>1</v>
      </c>
      <c r="H16" s="29">
        <f>SUM(H10:H15)</f>
        <v>0</v>
      </c>
      <c r="I16" s="27">
        <f>COUNTA(I10:I15)</f>
        <v>0</v>
      </c>
    </row>
    <row r="17" spans="2:9" ht="9.75">
      <c r="B17" s="6" t="s">
        <v>40</v>
      </c>
      <c r="C17" s="6"/>
      <c r="D17" s="6"/>
      <c r="E17" s="16"/>
      <c r="F17" s="20"/>
      <c r="G17" s="21"/>
      <c r="H17" s="21"/>
      <c r="I17" s="20"/>
    </row>
    <row r="18" spans="2:9" s="22" customFormat="1" ht="9.75">
      <c r="B18" s="23" t="s">
        <v>44</v>
      </c>
      <c r="C18" s="23"/>
      <c r="D18" s="23"/>
      <c r="E18" s="24" t="s">
        <v>35</v>
      </c>
      <c r="F18" s="25" t="s">
        <v>14</v>
      </c>
      <c r="G18" s="49">
        <v>0.3333333333333333</v>
      </c>
      <c r="H18" s="49"/>
      <c r="I18" s="20"/>
    </row>
    <row r="19" spans="2:9" s="22" customFormat="1" ht="9.75">
      <c r="B19" s="23" t="s">
        <v>66</v>
      </c>
      <c r="C19" s="23"/>
      <c r="D19" s="23"/>
      <c r="E19" s="24" t="s">
        <v>67</v>
      </c>
      <c r="F19" s="25" t="s">
        <v>14</v>
      </c>
      <c r="G19" s="49">
        <v>0.3333333333333333</v>
      </c>
      <c r="H19" s="49"/>
      <c r="I19" s="20"/>
    </row>
    <row r="20" spans="2:9" s="22" customFormat="1" ht="9.75">
      <c r="B20" s="23" t="s">
        <v>62</v>
      </c>
      <c r="C20" s="23"/>
      <c r="D20" s="23"/>
      <c r="E20" s="24" t="s">
        <v>60</v>
      </c>
      <c r="F20" s="25" t="s">
        <v>14</v>
      </c>
      <c r="G20" s="49">
        <v>0.3333333333333333</v>
      </c>
      <c r="H20" s="49"/>
      <c r="I20" s="20"/>
    </row>
    <row r="21" spans="2:9" s="22" customFormat="1" ht="6.75" customHeight="1">
      <c r="B21" s="26"/>
      <c r="C21" s="26"/>
      <c r="D21" s="26"/>
      <c r="E21" s="16"/>
      <c r="F21" s="20"/>
      <c r="G21" s="21"/>
      <c r="H21" s="21"/>
      <c r="I21" s="20"/>
    </row>
    <row r="22" spans="2:9" ht="9.75">
      <c r="B22" s="14"/>
      <c r="C22" s="14"/>
      <c r="D22" s="14"/>
      <c r="E22" s="1" t="s">
        <v>19</v>
      </c>
      <c r="F22" s="27">
        <f>COUNTA(F17:F21)</f>
        <v>3</v>
      </c>
      <c r="G22" s="28">
        <f>SUM(G17:G21)</f>
        <v>1</v>
      </c>
      <c r="H22" s="29">
        <f>SUM(H17:H21)</f>
        <v>0</v>
      </c>
      <c r="I22" s="27">
        <f>COUNTA(I17:I21)</f>
        <v>0</v>
      </c>
    </row>
    <row r="23" spans="2:9" ht="9.75">
      <c r="B23" s="6" t="s">
        <v>29</v>
      </c>
      <c r="C23" s="6"/>
      <c r="D23" s="6"/>
      <c r="E23" s="16"/>
      <c r="F23" s="20"/>
      <c r="G23" s="21"/>
      <c r="H23" s="21"/>
      <c r="I23" s="20"/>
    </row>
    <row r="24" spans="2:9" ht="9.75">
      <c r="B24" s="31" t="s">
        <v>55</v>
      </c>
      <c r="C24" s="31"/>
      <c r="D24" s="31"/>
      <c r="E24" s="51" t="s">
        <v>54</v>
      </c>
      <c r="F24" s="25" t="s">
        <v>14</v>
      </c>
      <c r="G24" s="50">
        <v>0.3333333333333333</v>
      </c>
      <c r="H24" s="50"/>
      <c r="I24" s="20"/>
    </row>
    <row r="25" spans="2:9" ht="9.75">
      <c r="B25" s="31" t="s">
        <v>68</v>
      </c>
      <c r="C25" s="31"/>
      <c r="D25" s="31"/>
      <c r="E25" s="51" t="s">
        <v>69</v>
      </c>
      <c r="F25" s="25" t="s">
        <v>14</v>
      </c>
      <c r="G25" s="50">
        <v>0.3333333333333333</v>
      </c>
      <c r="H25" s="50"/>
      <c r="I25" s="20"/>
    </row>
    <row r="26" spans="2:9" ht="9.75">
      <c r="B26" s="31" t="s">
        <v>45</v>
      </c>
      <c r="C26" s="31"/>
      <c r="D26" s="31"/>
      <c r="E26" s="51" t="s">
        <v>37</v>
      </c>
      <c r="F26" s="25" t="s">
        <v>14</v>
      </c>
      <c r="G26" s="50">
        <v>0.3333333333333333</v>
      </c>
      <c r="H26" s="50"/>
      <c r="I26" s="20"/>
    </row>
    <row r="27" spans="2:9" ht="8.25" customHeight="1">
      <c r="B27" s="14"/>
      <c r="C27" s="14"/>
      <c r="D27" s="14"/>
      <c r="E27" s="16"/>
      <c r="F27" s="20"/>
      <c r="G27" s="21"/>
      <c r="H27" s="21"/>
      <c r="I27" s="20"/>
    </row>
    <row r="28" spans="2:9" ht="9.75">
      <c r="B28" s="14"/>
      <c r="C28" s="14"/>
      <c r="D28" s="14"/>
      <c r="E28" s="1" t="s">
        <v>19</v>
      </c>
      <c r="F28" s="27">
        <f>COUNTA(F23:F27)</f>
        <v>3</v>
      </c>
      <c r="G28" s="28">
        <f>SUM(G23:G27)</f>
        <v>1</v>
      </c>
      <c r="H28" s="29">
        <f>SUM(H23:H27)</f>
        <v>0</v>
      </c>
      <c r="I28" s="27">
        <f>COUNTA(I23:I27)</f>
        <v>0</v>
      </c>
    </row>
    <row r="29" spans="2:9" ht="9.75">
      <c r="B29" s="6" t="s">
        <v>11</v>
      </c>
      <c r="C29" s="6"/>
      <c r="D29" s="6"/>
      <c r="E29" s="16"/>
      <c r="F29" s="20"/>
      <c r="G29" s="21"/>
      <c r="H29" s="21"/>
      <c r="I29" s="20"/>
    </row>
    <row r="30" spans="2:9" ht="9.75">
      <c r="B30" s="31" t="s">
        <v>46</v>
      </c>
      <c r="C30" s="31"/>
      <c r="D30" s="31"/>
      <c r="E30" s="51" t="s">
        <v>33</v>
      </c>
      <c r="F30" s="25" t="s">
        <v>14</v>
      </c>
      <c r="G30" s="50">
        <v>0.3333333333333333</v>
      </c>
      <c r="H30" s="50"/>
      <c r="I30" s="20"/>
    </row>
    <row r="31" spans="2:9" ht="9.75">
      <c r="B31" s="31" t="s">
        <v>73</v>
      </c>
      <c r="C31" s="31"/>
      <c r="D31" s="31"/>
      <c r="E31" s="51" t="s">
        <v>74</v>
      </c>
      <c r="F31" s="25" t="s">
        <v>14</v>
      </c>
      <c r="G31" s="50">
        <v>0.3333333333333333</v>
      </c>
      <c r="H31" s="50"/>
      <c r="I31" s="20"/>
    </row>
    <row r="32" spans="2:9" ht="9.75">
      <c r="B32" s="31" t="s">
        <v>52</v>
      </c>
      <c r="C32" s="31"/>
      <c r="D32" s="31"/>
      <c r="E32" s="51" t="s">
        <v>53</v>
      </c>
      <c r="F32" s="25" t="s">
        <v>14</v>
      </c>
      <c r="G32" s="50">
        <v>0.3333333333333333</v>
      </c>
      <c r="H32" s="50"/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9.75">
      <c r="B34" s="14"/>
      <c r="C34" s="14"/>
      <c r="D34" s="14"/>
      <c r="E34" s="1" t="s">
        <v>19</v>
      </c>
      <c r="F34" s="27">
        <f>COUNTA(F29:F33)</f>
        <v>3</v>
      </c>
      <c r="G34" s="28">
        <f>SUM(G29:G33)</f>
        <v>1</v>
      </c>
      <c r="H34" s="29">
        <f>SUM(H29:H33)</f>
        <v>0</v>
      </c>
      <c r="I34" s="27">
        <f>COUNTA(I29:I33)</f>
        <v>0</v>
      </c>
    </row>
    <row r="35" spans="2:9" ht="9.75">
      <c r="B35" s="6" t="s">
        <v>9</v>
      </c>
      <c r="C35" s="14"/>
      <c r="D35" s="14"/>
      <c r="E35" s="16"/>
      <c r="F35" s="20"/>
      <c r="G35" s="21"/>
      <c r="H35" s="21"/>
      <c r="I35" s="20"/>
    </row>
    <row r="36" spans="2:9" ht="9.75">
      <c r="B36" s="31" t="s">
        <v>47</v>
      </c>
      <c r="C36" s="31"/>
      <c r="D36" s="31"/>
      <c r="E36" s="51" t="s">
        <v>36</v>
      </c>
      <c r="F36" s="25" t="s">
        <v>14</v>
      </c>
      <c r="G36" s="50">
        <v>0.5</v>
      </c>
      <c r="H36" s="32"/>
      <c r="I36" s="20"/>
    </row>
    <row r="37" spans="2:9" ht="9.75">
      <c r="B37" s="31" t="s">
        <v>49</v>
      </c>
      <c r="C37" s="31"/>
      <c r="D37" s="31"/>
      <c r="E37" s="51" t="s">
        <v>59</v>
      </c>
      <c r="F37" s="25" t="s">
        <v>14</v>
      </c>
      <c r="G37" s="50">
        <v>0.5</v>
      </c>
      <c r="H37" s="32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9.75">
      <c r="B39" s="16"/>
      <c r="C39" s="14"/>
      <c r="D39" s="14"/>
      <c r="E39" s="1" t="s">
        <v>19</v>
      </c>
      <c r="F39" s="27">
        <f>COUNTA(F35:F37)</f>
        <v>2</v>
      </c>
      <c r="G39" s="28">
        <f>SUM(G35:G37)</f>
        <v>1</v>
      </c>
      <c r="H39" s="29">
        <f>SUM(H35:H37)</f>
        <v>0</v>
      </c>
      <c r="I39" s="27">
        <f>COUNTA(I35:I37)</f>
        <v>0</v>
      </c>
    </row>
    <row r="40" spans="2:9" ht="9.75">
      <c r="B40" s="6" t="s">
        <v>0</v>
      </c>
      <c r="C40" s="6"/>
      <c r="D40" s="6"/>
      <c r="E40" s="16"/>
      <c r="F40" s="20"/>
      <c r="G40" s="21"/>
      <c r="H40" s="21"/>
      <c r="I40" s="20"/>
    </row>
    <row r="41" spans="2:9" ht="9.75">
      <c r="B41" s="31" t="s">
        <v>48</v>
      </c>
      <c r="C41" s="31"/>
      <c r="D41" s="31"/>
      <c r="E41" s="51" t="s">
        <v>34</v>
      </c>
      <c r="F41" s="25" t="s">
        <v>14</v>
      </c>
      <c r="G41" s="50">
        <v>0.5</v>
      </c>
      <c r="H41" s="50"/>
      <c r="I41" s="20"/>
    </row>
    <row r="42" spans="2:9" ht="9.75">
      <c r="B42" s="31" t="s">
        <v>56</v>
      </c>
      <c r="C42" s="31"/>
      <c r="D42" s="31"/>
      <c r="E42" s="51" t="s">
        <v>57</v>
      </c>
      <c r="F42" s="25" t="s">
        <v>14</v>
      </c>
      <c r="G42" s="50">
        <v>0.5</v>
      </c>
      <c r="H42" s="50"/>
      <c r="I42" s="20"/>
    </row>
    <row r="43" spans="2:9" ht="6" customHeight="1">
      <c r="B43" s="14"/>
      <c r="C43" s="14"/>
      <c r="D43" s="14"/>
      <c r="E43" s="16"/>
      <c r="F43" s="20"/>
      <c r="G43" s="21"/>
      <c r="H43" s="21"/>
      <c r="I43" s="20"/>
    </row>
    <row r="44" spans="2:9" ht="9.75">
      <c r="B44" s="14"/>
      <c r="C44" s="14"/>
      <c r="D44" s="14"/>
      <c r="E44" s="1" t="s">
        <v>19</v>
      </c>
      <c r="F44" s="27">
        <f>COUNTA(F40:F43)</f>
        <v>2</v>
      </c>
      <c r="G44" s="28">
        <f>SUM(G40:G43)</f>
        <v>1</v>
      </c>
      <c r="H44" s="29">
        <f>SUM(H40:H43)</f>
        <v>0</v>
      </c>
      <c r="I44" s="27">
        <f>COUNTA(I40:I43)</f>
        <v>0</v>
      </c>
    </row>
    <row r="45" spans="2:9" ht="9.75">
      <c r="B45" s="6" t="s">
        <v>10</v>
      </c>
      <c r="C45" s="6"/>
      <c r="D45" s="6"/>
      <c r="E45" s="6"/>
      <c r="F45" s="6"/>
      <c r="G45" s="30"/>
      <c r="H45" s="30"/>
      <c r="I45" s="20"/>
    </row>
    <row r="46" spans="2:9" ht="9.75">
      <c r="B46" s="31" t="s">
        <v>32</v>
      </c>
      <c r="C46" s="31"/>
      <c r="D46" s="31"/>
      <c r="E46" s="51" t="s">
        <v>38</v>
      </c>
      <c r="F46" s="25" t="s">
        <v>14</v>
      </c>
      <c r="G46" s="50">
        <v>0.3333333333333333</v>
      </c>
      <c r="H46" s="50"/>
      <c r="I46" s="20"/>
    </row>
    <row r="47" spans="2:9" ht="9.75">
      <c r="B47" s="31" t="s">
        <v>70</v>
      </c>
      <c r="C47" s="31"/>
      <c r="D47" s="31"/>
      <c r="E47" s="51" t="s">
        <v>71</v>
      </c>
      <c r="F47" s="25" t="s">
        <v>14</v>
      </c>
      <c r="G47" s="50">
        <v>0.3333333333333333</v>
      </c>
      <c r="H47" s="50"/>
      <c r="I47" s="20"/>
    </row>
    <row r="48" spans="2:9" ht="9.75">
      <c r="B48" s="31" t="s">
        <v>50</v>
      </c>
      <c r="C48" s="31"/>
      <c r="D48" s="31"/>
      <c r="E48" s="51" t="s">
        <v>61</v>
      </c>
      <c r="F48" s="25" t="s">
        <v>14</v>
      </c>
      <c r="G48" s="50">
        <v>0.3333333333333333</v>
      </c>
      <c r="H48" s="50"/>
      <c r="I48" s="20"/>
    </row>
    <row r="49" spans="2:9" ht="7.5" customHeight="1">
      <c r="B49" s="14"/>
      <c r="C49" s="14"/>
      <c r="D49" s="14"/>
      <c r="E49" s="16"/>
      <c r="F49" s="20"/>
      <c r="G49" s="21"/>
      <c r="H49" s="21"/>
      <c r="I49" s="20"/>
    </row>
    <row r="50" spans="2:9" ht="9.75">
      <c r="B50" s="14"/>
      <c r="C50" s="14"/>
      <c r="D50" s="14"/>
      <c r="E50" s="1" t="s">
        <v>19</v>
      </c>
      <c r="F50" s="27">
        <f>COUNTA(F45:F49)</f>
        <v>3</v>
      </c>
      <c r="G50" s="28">
        <f>SUM(G45:G49)</f>
        <v>1</v>
      </c>
      <c r="H50" s="29">
        <f>SUM(H45:H49)</f>
        <v>0</v>
      </c>
      <c r="I50" s="27">
        <f>COUNTA(I45:I49)</f>
        <v>0</v>
      </c>
    </row>
    <row r="51" spans="2:9" ht="9.75">
      <c r="B51" s="6" t="s">
        <v>8</v>
      </c>
      <c r="C51" s="14"/>
      <c r="D51" s="14"/>
      <c r="E51" s="37"/>
      <c r="F51" s="8"/>
      <c r="G51" s="38"/>
      <c r="H51" s="39"/>
      <c r="I51" s="11"/>
    </row>
    <row r="52" spans="2:9" ht="9.75">
      <c r="B52" s="16"/>
      <c r="C52" s="14"/>
      <c r="D52" s="14"/>
      <c r="E52" s="16"/>
      <c r="F52" s="8"/>
      <c r="G52" s="40"/>
      <c r="H52" s="40"/>
      <c r="I52" s="41" t="s">
        <v>7</v>
      </c>
    </row>
    <row r="53" spans="2:9" ht="10.5" thickBot="1">
      <c r="B53" s="16"/>
      <c r="C53" s="6"/>
      <c r="D53" s="6"/>
      <c r="E53" s="1" t="s">
        <v>19</v>
      </c>
      <c r="F53" s="27">
        <f>F16+F22+F50+F44+F28+F39+F34</f>
        <v>19</v>
      </c>
      <c r="G53" s="42">
        <f>G16+G22+G50+G44+G28+G39+G34</f>
        <v>7</v>
      </c>
      <c r="H53" s="42">
        <f>H16+H22+H50+H44+H28+H39+H34</f>
        <v>0</v>
      </c>
      <c r="I53" s="27">
        <f>I16+I22+I50+I44+I28+I39+I34</f>
        <v>0</v>
      </c>
    </row>
    <row r="54" spans="2:9" ht="11.25" thickBot="1" thickTop="1">
      <c r="B54" s="43"/>
      <c r="C54" s="16"/>
      <c r="D54" s="16"/>
      <c r="E54" s="16"/>
      <c r="F54" s="1" t="s">
        <v>5</v>
      </c>
      <c r="G54" s="44">
        <f>IF((G53+H53)=0,"",G53/(G53+H53))</f>
        <v>1</v>
      </c>
      <c r="H54" s="44">
        <f>IF((G53+H53)=0,"",H53/(G53+H53))</f>
        <v>0</v>
      </c>
      <c r="I54" s="19"/>
    </row>
    <row r="55" spans="2:9" ht="10.5" thickTop="1">
      <c r="B55" s="43"/>
      <c r="C55" s="16"/>
      <c r="D55" s="16"/>
      <c r="E55" s="16"/>
      <c r="F55" s="8"/>
      <c r="G55" s="8"/>
      <c r="H55" s="8"/>
      <c r="I55" s="11"/>
    </row>
    <row r="57" ht="10.5" hidden="1" thickBot="1">
      <c r="B57" s="46" t="s">
        <v>23</v>
      </c>
    </row>
    <row r="58" ht="10.5" hidden="1" thickTop="1">
      <c r="B58" s="47" t="s">
        <v>17</v>
      </c>
    </row>
    <row r="59" ht="9.75" hidden="1">
      <c r="B59" s="47" t="s">
        <v>16</v>
      </c>
    </row>
    <row r="60" ht="9.75" hidden="1">
      <c r="B60" s="48" t="s">
        <v>18</v>
      </c>
    </row>
    <row r="61" ht="9.75" hidden="1"/>
    <row r="62" ht="10.5" hidden="1" thickBot="1">
      <c r="B62" s="46" t="s">
        <v>24</v>
      </c>
    </row>
    <row r="63" ht="10.5" hidden="1" thickTop="1">
      <c r="B63" s="47" t="s">
        <v>22</v>
      </c>
    </row>
    <row r="64" ht="9.75" hidden="1">
      <c r="B64" s="62" t="s">
        <v>51</v>
      </c>
    </row>
    <row r="65" ht="9.75" hidden="1"/>
    <row r="66" ht="10.5" hidden="1" thickBot="1">
      <c r="B66" s="46" t="s">
        <v>25</v>
      </c>
    </row>
    <row r="67" ht="10.5" hidden="1" thickTop="1">
      <c r="B67" s="47" t="s">
        <v>20</v>
      </c>
    </row>
    <row r="68" ht="9.75" hidden="1">
      <c r="B68" s="48"/>
    </row>
    <row r="69" ht="9.75" hidden="1"/>
    <row r="70" ht="10.5" hidden="1" thickBot="1">
      <c r="B70" s="46" t="s">
        <v>26</v>
      </c>
    </row>
    <row r="71" ht="10.5" hidden="1" thickTop="1">
      <c r="B71" s="47" t="s">
        <v>14</v>
      </c>
    </row>
    <row r="72" ht="9.75" hidden="1">
      <c r="B72" s="48"/>
    </row>
    <row r="73" ht="9.75" hidden="1"/>
    <row r="74" ht="10.5" hidden="1" thickBot="1">
      <c r="B74" s="46" t="s">
        <v>27</v>
      </c>
    </row>
    <row r="75" ht="10.5" hidden="1" thickTop="1">
      <c r="B75" s="47" t="s">
        <v>14</v>
      </c>
    </row>
    <row r="76" ht="9.75" hidden="1">
      <c r="B76" s="48"/>
    </row>
    <row r="77" ht="9.75" hidden="1"/>
    <row r="78" ht="10.5" hidden="1" thickBot="1">
      <c r="B78" s="46" t="s">
        <v>28</v>
      </c>
    </row>
    <row r="79" ht="10.5" hidden="1" thickTop="1">
      <c r="B79" s="47">
        <v>1</v>
      </c>
    </row>
    <row r="80" ht="9.75" hidden="1">
      <c r="B80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9:I49 F40:I40 F29:I29 F27:I27 F21:I21 F23:I23 F35:I35 F33:I33 F43:I43 I45 I10 F15:I15 F17:I17">
      <formula1>#REF!</formula1>
    </dataValidation>
    <dataValidation type="list" showInputMessage="1" showErrorMessage="1" sqref="F30:F32 F46:F48 F18:F20 F24:F26 F36:F38 F41:F42">
      <formula1>$B$71:$B$72</formula1>
    </dataValidation>
    <dataValidation type="list" showInputMessage="1" showErrorMessage="1" sqref="I30:I32 I46:I48 I18:I20 I24:I26 I11:I14 I36:I38 I41:I42">
      <formula1>$B$67:$B$68</formula1>
    </dataValidation>
    <dataValidation type="list" showInputMessage="1" showErrorMessage="1" sqref="F10">
      <formula1>$B$79:$B$80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$B$63:$B$64</formula1>
    </dataValidation>
    <dataValidation type="list" showInputMessage="1" showErrorMessage="1" sqref="D11:D14">
      <formula1>$B$58:$B$60</formula1>
    </dataValidation>
    <dataValidation type="list" allowBlank="1" showInputMessage="1" showErrorMessage="1" sqref="F11:F14">
      <formula1>$B$71:$B$72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2024-06-14T00:01:37Z</dcterms:modified>
  <cp:category/>
  <cp:version/>
  <cp:contentType/>
  <cp:contentStatus/>
</cp:coreProperties>
</file>