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P:\Market Rules\Market Rules Info\Meeting Management\TAC Meetings\"/>
    </mc:Choice>
  </mc:AlternateContent>
  <xr:revisionPtr revIDLastSave="0" documentId="13_ncr:1_{03562DD8-6E76-4E09-BDFB-DD06DBC87693}" xr6:coauthVersionLast="47" xr6:coauthVersionMax="47" xr10:uidLastSave="{00000000-0000-0000-0000-000000000000}"/>
  <bookViews>
    <workbookView xWindow="-108" yWindow="-108" windowWidth="23256" windowHeight="12456" activeTab="2" xr2:uid="{00000000-000D-0000-FFFF-FFFF00000000}"/>
  </bookViews>
  <sheets>
    <sheet name="Goal vs Request Matrix" sheetId="1" r:id="rId1"/>
    <sheet name="LookUps" sheetId="3" state="hidden" r:id="rId2"/>
    <sheet name="Summary" sheetId="2" r:id="rId3"/>
  </sheets>
  <definedNames>
    <definedName name="_xlnm._FilterDatabase" localSheetId="0" hidden="1">'Goal vs Request Matrix'!$A$22:$V$147</definedName>
    <definedName name="_xlnm.Print_Area" localSheetId="2">Summary!$A$1:$P$91</definedName>
    <definedName name="_xlnm.Print_Titles" localSheetId="0">'Goal vs Request Matrix'!$22:$22</definedName>
    <definedName name="Status">LookUps!$A$2:$A$3</definedName>
  </definedNames>
  <calcPr calcId="191029"/>
  <pivotCaches>
    <pivotCache cacheId="16" r:id="rId4"/>
    <pivotCache cacheId="21"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7" i="1" l="1"/>
  <c r="AA147" i="1"/>
  <c r="AB147" i="1"/>
  <c r="AC147" i="1"/>
  <c r="Z146" i="1"/>
  <c r="AA146" i="1"/>
  <c r="AB146" i="1"/>
  <c r="AC146" i="1"/>
  <c r="Z145" i="1"/>
  <c r="AA145" i="1"/>
  <c r="AB145" i="1"/>
  <c r="AC145" i="1"/>
  <c r="Z144" i="1"/>
  <c r="AA144" i="1"/>
  <c r="AB144" i="1"/>
  <c r="AC144" i="1"/>
  <c r="Z143" i="1"/>
  <c r="AA143" i="1"/>
  <c r="AB143" i="1"/>
  <c r="AC143" i="1"/>
  <c r="Z142" i="1"/>
  <c r="AA142" i="1"/>
  <c r="AB142" i="1"/>
  <c r="AC142" i="1"/>
  <c r="Z141" i="1"/>
  <c r="AA141" i="1"/>
  <c r="AB141" i="1"/>
  <c r="AC141" i="1"/>
  <c r="Z140" i="1"/>
  <c r="AA140" i="1"/>
  <c r="AB140" i="1"/>
  <c r="AC140" i="1"/>
  <c r="Z139" i="1"/>
  <c r="AA139" i="1"/>
  <c r="AB139" i="1"/>
  <c r="AC139" i="1"/>
  <c r="Z138" i="1"/>
  <c r="AA138" i="1"/>
  <c r="AB138" i="1"/>
  <c r="AC138" i="1"/>
  <c r="Z137" i="1"/>
  <c r="AA137" i="1"/>
  <c r="AB137" i="1"/>
  <c r="AC137" i="1"/>
  <c r="Z136" i="1"/>
  <c r="AA136" i="1"/>
  <c r="AB136" i="1"/>
  <c r="AC136" i="1"/>
  <c r="Z135" i="1"/>
  <c r="AA135" i="1"/>
  <c r="AB135" i="1"/>
  <c r="AC135" i="1"/>
  <c r="Z134" i="1"/>
  <c r="AA134" i="1"/>
  <c r="AB134" i="1"/>
  <c r="AC134" i="1"/>
  <c r="Z133" i="1"/>
  <c r="AA133" i="1"/>
  <c r="AB133" i="1"/>
  <c r="AC133" i="1"/>
  <c r="Z132" i="1"/>
  <c r="AA132" i="1"/>
  <c r="AB132" i="1"/>
  <c r="AC132" i="1"/>
  <c r="Z131" i="1"/>
  <c r="AA131" i="1"/>
  <c r="AB131" i="1"/>
  <c r="AC131" i="1"/>
  <c r="Z130" i="1"/>
  <c r="AA130" i="1"/>
  <c r="AB130" i="1"/>
  <c r="AC130" i="1"/>
  <c r="Z129" i="1"/>
  <c r="AA129" i="1"/>
  <c r="AB129" i="1"/>
  <c r="AC129" i="1"/>
  <c r="Z128" i="1"/>
  <c r="AA128" i="1"/>
  <c r="AB128" i="1"/>
  <c r="AC128" i="1"/>
  <c r="Z127" i="1"/>
  <c r="AA127" i="1"/>
  <c r="AB127" i="1"/>
  <c r="AC127" i="1"/>
  <c r="Z126" i="1"/>
  <c r="AA126" i="1"/>
  <c r="AB126" i="1"/>
  <c r="AC126" i="1"/>
  <c r="Z125" i="1"/>
  <c r="AA125" i="1"/>
  <c r="AB125" i="1"/>
  <c r="AC125" i="1"/>
  <c r="Z124" i="1"/>
  <c r="AA124" i="1"/>
  <c r="AB124" i="1"/>
  <c r="AC124" i="1"/>
  <c r="Z123" i="1"/>
  <c r="AA123" i="1"/>
  <c r="AB123" i="1"/>
  <c r="AC123" i="1"/>
  <c r="Z122" i="1"/>
  <c r="AA122" i="1"/>
  <c r="AB122" i="1"/>
  <c r="AC122" i="1"/>
  <c r="Z121" i="1"/>
  <c r="AA121" i="1"/>
  <c r="AB121" i="1"/>
  <c r="AC121" i="1"/>
  <c r="Z120" i="1"/>
  <c r="AA120" i="1"/>
  <c r="AB120" i="1"/>
  <c r="AC120" i="1"/>
  <c r="Z119" i="1"/>
  <c r="AA119" i="1"/>
  <c r="AB119" i="1"/>
  <c r="AC119" i="1"/>
  <c r="Z118" i="1"/>
  <c r="AA118" i="1"/>
  <c r="AB118" i="1"/>
  <c r="AC118" i="1"/>
  <c r="Z117" i="1"/>
  <c r="AA117" i="1"/>
  <c r="AB117" i="1"/>
  <c r="AC117" i="1"/>
  <c r="Z116" i="1"/>
  <c r="AA116" i="1"/>
  <c r="AB116" i="1"/>
  <c r="AC116" i="1"/>
  <c r="Z115" i="1"/>
  <c r="AA115" i="1"/>
  <c r="AB115" i="1"/>
  <c r="AC115" i="1"/>
  <c r="Z114" i="1"/>
  <c r="AA114" i="1"/>
  <c r="AB114" i="1"/>
  <c r="AC114" i="1"/>
  <c r="Z112" i="1"/>
  <c r="Z113" i="1"/>
  <c r="AA112" i="1"/>
  <c r="AA113" i="1"/>
  <c r="AB112" i="1"/>
  <c r="AB113" i="1"/>
  <c r="AC112" i="1"/>
  <c r="AC113" i="1"/>
  <c r="Z111" i="1"/>
  <c r="AA111" i="1"/>
  <c r="AB111" i="1"/>
  <c r="AC111" i="1"/>
  <c r="Z110" i="1"/>
  <c r="AA110" i="1"/>
  <c r="AB110" i="1"/>
  <c r="AC110" i="1"/>
  <c r="Z109" i="1"/>
  <c r="AA109" i="1"/>
  <c r="AB109" i="1"/>
  <c r="AC109" i="1"/>
  <c r="Z108" i="1"/>
  <c r="AA108" i="1"/>
  <c r="AB108" i="1"/>
  <c r="AC108" i="1"/>
  <c r="Z107" i="1"/>
  <c r="AA107" i="1"/>
  <c r="AB107" i="1"/>
  <c r="AC107" i="1"/>
  <c r="Z106" i="1"/>
  <c r="AA106" i="1"/>
  <c r="AB106" i="1"/>
  <c r="AC106" i="1"/>
  <c r="Z105" i="1"/>
  <c r="AA105" i="1"/>
  <c r="AB105" i="1"/>
  <c r="AC105" i="1"/>
  <c r="Z104" i="1"/>
  <c r="AA104" i="1"/>
  <c r="AB104" i="1"/>
  <c r="AC104" i="1"/>
  <c r="Z103" i="1"/>
  <c r="AA103" i="1"/>
  <c r="AB103" i="1"/>
  <c r="AC103" i="1"/>
  <c r="Z102" i="1"/>
  <c r="AA102" i="1"/>
  <c r="AB102" i="1"/>
  <c r="AC102" i="1"/>
  <c r="Z101" i="1"/>
  <c r="AA101" i="1"/>
  <c r="AB101" i="1"/>
  <c r="AC101" i="1"/>
  <c r="Z100" i="1"/>
  <c r="AA100" i="1"/>
  <c r="AB100" i="1"/>
  <c r="AC100" i="1"/>
  <c r="Z99" i="1"/>
  <c r="AA99" i="1"/>
  <c r="AB99" i="1"/>
  <c r="AC99" i="1"/>
  <c r="Z98" i="1"/>
  <c r="AA98" i="1"/>
  <c r="AB98" i="1"/>
  <c r="AC98" i="1"/>
  <c r="Z97" i="1"/>
  <c r="AA97" i="1"/>
  <c r="AB97" i="1"/>
  <c r="AC97" i="1"/>
  <c r="Z96" i="1"/>
  <c r="AA96" i="1"/>
  <c r="AB96" i="1"/>
  <c r="AC96" i="1"/>
  <c r="Z95" i="1"/>
  <c r="AA95" i="1"/>
  <c r="AB95" i="1"/>
  <c r="AC95" i="1"/>
  <c r="Z94" i="1"/>
  <c r="AA94" i="1"/>
  <c r="AB94" i="1"/>
  <c r="AC94" i="1"/>
  <c r="Z93" i="1"/>
  <c r="AA93" i="1"/>
  <c r="AB93" i="1"/>
  <c r="AC93" i="1"/>
  <c r="Z92" i="1"/>
  <c r="AA92" i="1"/>
  <c r="AB92" i="1"/>
  <c r="AC92" i="1"/>
  <c r="Z91" i="1"/>
  <c r="AA91" i="1"/>
  <c r="AB91" i="1"/>
  <c r="AC91" i="1"/>
  <c r="Z90" i="1"/>
  <c r="AA90" i="1"/>
  <c r="AB90" i="1"/>
  <c r="AC90" i="1"/>
  <c r="Z89" i="1"/>
  <c r="AA89" i="1"/>
  <c r="AB89" i="1"/>
  <c r="AC89" i="1"/>
  <c r="Z88" i="1"/>
  <c r="AA88" i="1"/>
  <c r="AB88" i="1"/>
  <c r="AC88" i="1"/>
  <c r="Z87" i="1"/>
  <c r="AA87" i="1"/>
  <c r="AB87" i="1"/>
  <c r="AC87" i="1"/>
  <c r="Z86" i="1"/>
  <c r="AA86" i="1"/>
  <c r="AB86" i="1"/>
  <c r="AC86" i="1"/>
  <c r="Z85" i="1"/>
  <c r="AA85" i="1"/>
  <c r="AB85" i="1"/>
  <c r="AC85" i="1"/>
  <c r="Z84" i="1"/>
  <c r="AA84" i="1"/>
  <c r="AB84" i="1"/>
  <c r="AC84" i="1"/>
  <c r="Z83" i="1"/>
  <c r="AA83" i="1"/>
  <c r="AB83" i="1"/>
  <c r="AC83" i="1"/>
  <c r="Z82" i="1"/>
  <c r="AA82" i="1"/>
  <c r="AB82" i="1"/>
  <c r="AC82" i="1"/>
  <c r="Z81" i="1"/>
  <c r="AA81" i="1"/>
  <c r="AB81" i="1"/>
  <c r="AC81" i="1"/>
  <c r="Z80" i="1"/>
  <c r="AA80" i="1"/>
  <c r="AB80" i="1"/>
  <c r="AC80"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Z79" i="1" l="1"/>
  <c r="AB79" i="1"/>
  <c r="AC79" i="1"/>
  <c r="Z78" i="1"/>
  <c r="AB78" i="1"/>
  <c r="AC78" i="1"/>
  <c r="Z77" i="1"/>
  <c r="AB77" i="1"/>
  <c r="AC77" i="1"/>
  <c r="Z76" i="1"/>
  <c r="AB76" i="1"/>
  <c r="AC76" i="1"/>
  <c r="Z75" i="1"/>
  <c r="AB75" i="1"/>
  <c r="AC75" i="1"/>
  <c r="Z74" i="1"/>
  <c r="AB74" i="1"/>
  <c r="AC74" i="1"/>
  <c r="Z73" i="1"/>
  <c r="AB73" i="1"/>
  <c r="AC73" i="1"/>
  <c r="Z72" i="1"/>
  <c r="AB72" i="1"/>
  <c r="AC72" i="1"/>
  <c r="Z71" i="1"/>
  <c r="AB71" i="1"/>
  <c r="AC71" i="1"/>
  <c r="Z70" i="1"/>
  <c r="AB70" i="1"/>
  <c r="AC70" i="1"/>
  <c r="Z69" i="1"/>
  <c r="AB69" i="1"/>
  <c r="AC69" i="1"/>
  <c r="Z68" i="1"/>
  <c r="AB68" i="1"/>
  <c r="AC68" i="1"/>
  <c r="Z67" i="1"/>
  <c r="AB67" i="1"/>
  <c r="AC67" i="1"/>
  <c r="Z66" i="1"/>
  <c r="AB66" i="1"/>
  <c r="AC66" i="1"/>
  <c r="Z65" i="1"/>
  <c r="AB65" i="1"/>
  <c r="AC65" i="1"/>
  <c r="Z64" i="1"/>
  <c r="AB64" i="1"/>
  <c r="AC64" i="1"/>
  <c r="Z63" i="1"/>
  <c r="AB63" i="1"/>
  <c r="AC63" i="1"/>
  <c r="Z62" i="1"/>
  <c r="AB62" i="1"/>
  <c r="AC62" i="1"/>
  <c r="Z61" i="1"/>
  <c r="AB61" i="1"/>
  <c r="AC61" i="1"/>
  <c r="Z60" i="1"/>
  <c r="AB60" i="1"/>
  <c r="AC60" i="1"/>
  <c r="Z59" i="1"/>
  <c r="AB59" i="1"/>
  <c r="AC59" i="1"/>
  <c r="Z58" i="1"/>
  <c r="AB58" i="1"/>
  <c r="AC58" i="1"/>
  <c r="Z57" i="1"/>
  <c r="AB57" i="1"/>
  <c r="AC57" i="1"/>
  <c r="Z56" i="1"/>
  <c r="AB56" i="1"/>
  <c r="AC56" i="1"/>
  <c r="Z55" i="1"/>
  <c r="AB55" i="1"/>
  <c r="AC55" i="1"/>
  <c r="Z54" i="1"/>
  <c r="AB54" i="1"/>
  <c r="AC54" i="1"/>
  <c r="Z53" i="1"/>
  <c r="AB53" i="1"/>
  <c r="AC53" i="1"/>
  <c r="Z52" i="1"/>
  <c r="AB52" i="1"/>
  <c r="AC52" i="1"/>
  <c r="Z51" i="1"/>
  <c r="AB51" i="1"/>
  <c r="AC51" i="1"/>
  <c r="Z50" i="1"/>
  <c r="AB50" i="1"/>
  <c r="AC50" i="1"/>
  <c r="Z49" i="1"/>
  <c r="AB49" i="1"/>
  <c r="AC49" i="1"/>
  <c r="Z48" i="1"/>
  <c r="AB48" i="1"/>
  <c r="AC48" i="1"/>
  <c r="Z47" i="1"/>
  <c r="AB47" i="1"/>
  <c r="AC47" i="1"/>
  <c r="Z46" i="1"/>
  <c r="AB46" i="1"/>
  <c r="AC46" i="1"/>
  <c r="Z45" i="1"/>
  <c r="AB45" i="1"/>
  <c r="AC45" i="1"/>
  <c r="Z44" i="1"/>
  <c r="AB44" i="1"/>
  <c r="AC44" i="1"/>
  <c r="Z43" i="1"/>
  <c r="AB43" i="1"/>
  <c r="AC43" i="1"/>
  <c r="Z42" i="1"/>
  <c r="AB42" i="1"/>
  <c r="AC42" i="1"/>
  <c r="Z41" i="1"/>
  <c r="AB41" i="1"/>
  <c r="AC41" i="1"/>
  <c r="Z40" i="1"/>
  <c r="AB40" i="1"/>
  <c r="AC40" i="1"/>
  <c r="Z39" i="1"/>
  <c r="AB39" i="1"/>
  <c r="AC39" i="1"/>
  <c r="Z38" i="1"/>
  <c r="AB38" i="1"/>
  <c r="AC38" i="1"/>
  <c r="Z37" i="1"/>
  <c r="AB37" i="1"/>
  <c r="AC37" i="1"/>
  <c r="Z36" i="1"/>
  <c r="AB36" i="1"/>
  <c r="AC36" i="1"/>
  <c r="Z35" i="1"/>
  <c r="AB35" i="1"/>
  <c r="AC35" i="1"/>
  <c r="Z34" i="1"/>
  <c r="AB34" i="1"/>
  <c r="AC34" i="1"/>
  <c r="Z33" i="1"/>
  <c r="AB33" i="1"/>
  <c r="AC33" i="1"/>
  <c r="Z32" i="1"/>
  <c r="AB32" i="1"/>
  <c r="AC32" i="1"/>
  <c r="Z31" i="1"/>
  <c r="AB31" i="1"/>
  <c r="AC31" i="1"/>
  <c r="Z30" i="1"/>
  <c r="AB30" i="1"/>
  <c r="AC30" i="1"/>
  <c r="Z29" i="1"/>
  <c r="AB29" i="1"/>
  <c r="AC29" i="1"/>
  <c r="Z28" i="1"/>
  <c r="AB28" i="1"/>
  <c r="AC28" i="1"/>
  <c r="Z27" i="1"/>
  <c r="AB27" i="1"/>
  <c r="AC27" i="1"/>
  <c r="Z26" i="1" l="1"/>
  <c r="AB26" i="1"/>
  <c r="AC26" i="1"/>
  <c r="Z23" i="1"/>
  <c r="AB23" i="1"/>
  <c r="AC23" i="1"/>
  <c r="Z24" i="1"/>
  <c r="AB24" i="1"/>
  <c r="AC24" i="1"/>
  <c r="Z25" i="1"/>
  <c r="AB25" i="1"/>
  <c r="AC25" i="1"/>
  <c r="D89" i="2" l="1"/>
  <c r="B89" i="2"/>
  <c r="C89" i="2"/>
  <c r="E89" i="2"/>
  <c r="E88" i="2" l="1"/>
  <c r="D88" i="2"/>
  <c r="C88" i="2"/>
  <c r="B88" i="2"/>
  <c r="C80" i="2" l="1"/>
  <c r="E82" i="2"/>
  <c r="D85" i="2"/>
  <c r="E87" i="2"/>
  <c r="B85" i="2"/>
  <c r="B84" i="2"/>
  <c r="B82" i="2"/>
  <c r="D82" i="2"/>
  <c r="D83" i="2"/>
  <c r="D87" i="2"/>
  <c r="E90" i="2"/>
  <c r="E80" i="2"/>
  <c r="B86" i="2"/>
  <c r="E81" i="2"/>
  <c r="B90" i="2"/>
  <c r="B81" i="2"/>
  <c r="C86" i="2"/>
  <c r="E83" i="2"/>
  <c r="E85" i="2"/>
  <c r="B87" i="2"/>
  <c r="C90" i="2"/>
  <c r="C81" i="2"/>
  <c r="D86" i="2"/>
  <c r="B83" i="2"/>
  <c r="E84" i="2"/>
  <c r="B80" i="2"/>
  <c r="C82" i="2"/>
  <c r="C83" i="2"/>
  <c r="C87" i="2"/>
  <c r="D90" i="2"/>
  <c r="D80" i="2"/>
  <c r="D81" i="2"/>
  <c r="E86" i="2"/>
  <c r="C84" i="2"/>
  <c r="C85" i="2"/>
  <c r="D84" i="2"/>
  <c r="B91" i="2" l="1"/>
  <c r="D91" i="2"/>
  <c r="C91" i="2"/>
  <c r="E91" i="2"/>
  <c r="B76" i="2" l="1"/>
  <c r="B75" i="2"/>
  <c r="B74" i="2"/>
  <c r="B73" i="2"/>
</calcChain>
</file>

<file path=xl/sharedStrings.xml><?xml version="1.0" encoding="utf-8"?>
<sst xmlns="http://schemas.openxmlformats.org/spreadsheetml/2006/main" count="1257" uniqueCount="374">
  <si>
    <t>Status</t>
  </si>
  <si>
    <t>In Process</t>
  </si>
  <si>
    <t>Revision Request</t>
  </si>
  <si>
    <t>Request Type</t>
  </si>
  <si>
    <t>TAC Goal #</t>
  </si>
  <si>
    <t>NPRR</t>
  </si>
  <si>
    <t>NOGRR</t>
  </si>
  <si>
    <t>RMGRR</t>
  </si>
  <si>
    <t>PGRR</t>
  </si>
  <si>
    <t>SCR</t>
  </si>
  <si>
    <t>Grand Total</t>
  </si>
  <si>
    <t>Goal 1</t>
  </si>
  <si>
    <t>(All)</t>
  </si>
  <si>
    <t>Goal 2</t>
  </si>
  <si>
    <t>Goal 3</t>
  </si>
  <si>
    <t>Goal 4</t>
  </si>
  <si>
    <t>Goal 5</t>
  </si>
  <si>
    <t>Goal 6</t>
  </si>
  <si>
    <t>Goal 7</t>
  </si>
  <si>
    <t>Goal 8</t>
  </si>
  <si>
    <t>Goal 9</t>
  </si>
  <si>
    <t>Goal 10</t>
  </si>
  <si>
    <t>Goal 11</t>
  </si>
  <si>
    <t>Goal 12</t>
  </si>
  <si>
    <t>Goal 13</t>
  </si>
  <si>
    <t>Count of Revision Request addressing TAC Goals by Request Type and Status</t>
  </si>
  <si>
    <t>Values</t>
  </si>
  <si>
    <t>Sponsor</t>
  </si>
  <si>
    <t>ERCOT</t>
  </si>
  <si>
    <t>Sponsor Type</t>
  </si>
  <si>
    <t>Market Participant</t>
  </si>
  <si>
    <t>Count of Revision Request addressing TAC Goals by Sponsor Type and Status</t>
  </si>
  <si>
    <t>LPGRR</t>
  </si>
  <si>
    <t>X</t>
  </si>
  <si>
    <t>Goal 14</t>
  </si>
  <si>
    <t>VCMRR</t>
  </si>
  <si>
    <t>Approved</t>
  </si>
  <si>
    <t>COPMGRR</t>
  </si>
  <si>
    <t>RRGRR</t>
  </si>
  <si>
    <t>SMOGRR</t>
  </si>
  <si>
    <t>1</t>
  </si>
  <si>
    <t>2</t>
  </si>
  <si>
    <t>3</t>
  </si>
  <si>
    <t>4</t>
  </si>
  <si>
    <t>5</t>
  </si>
  <si>
    <t>6</t>
  </si>
  <si>
    <t>7</t>
  </si>
  <si>
    <t>8</t>
  </si>
  <si>
    <t>9</t>
  </si>
  <si>
    <t>10</t>
  </si>
  <si>
    <t>11</t>
  </si>
  <si>
    <t>12</t>
  </si>
  <si>
    <t>13</t>
  </si>
  <si>
    <t>14</t>
  </si>
  <si>
    <t>Strategic Pillar</t>
  </si>
  <si>
    <t>Totals</t>
  </si>
  <si>
    <t>15</t>
  </si>
  <si>
    <t>Goal 15</t>
  </si>
  <si>
    <t>RR Title</t>
  </si>
  <si>
    <t>OBDRR</t>
  </si>
  <si>
    <t>16</t>
  </si>
  <si>
    <t>17</t>
  </si>
  <si>
    <t>Goal 16</t>
  </si>
  <si>
    <t>Goal 17</t>
  </si>
  <si>
    <t>PGRR073</t>
  </si>
  <si>
    <t>Related to NPRR956, Designation of Providers of Transmission Additions</t>
  </si>
  <si>
    <t>NPRR956</t>
  </si>
  <si>
    <t>Designation of Providers of Transmission Additions</t>
  </si>
  <si>
    <t>Strategic Plan Objective</t>
  </si>
  <si>
    <t>Enhance operating capabilities</t>
  </si>
  <si>
    <t>Advance competitive solutions</t>
  </si>
  <si>
    <t>Improve information exchange</t>
  </si>
  <si>
    <t>Optimize use of ERCOT, Inc.’s resources</t>
  </si>
  <si>
    <t>Working Group / Task Force</t>
  </si>
  <si>
    <t>NPRR1070</t>
  </si>
  <si>
    <t>Planning Criteria for GTC Exit Solutions</t>
  </si>
  <si>
    <t>EDF Renewables / Pattern Energy</t>
  </si>
  <si>
    <t>1.  Align TAC and Subcommittee Goals with the ERCOT Board of Director’s strategic vision to work with ERCOT Staff to achieve the Board’s vision for ERCOT.</t>
  </si>
  <si>
    <t>4.  Pursue clarifications to market rules and guides, which enhance the transparency of resource registration and requirements and clarify the entry process for new resources, with the explicit understanding that no changes will be made that discriminately affects the rights and obligations of resources currently participating in the wholesale and ancillary services markets.</t>
  </si>
  <si>
    <t>5.  Improve the monitoring of resource adequacy by ensuring that studies and reports provide a representative view of evolving risks to resource adequacy as a fundamental element of system reliability and resiliency.  Recommend market improvements to support resource adequacy, including the recognition of limitations due to GTCs and the reactive needs of the system.</t>
  </si>
  <si>
    <t>6.  Collaborate with ERCOT Staff on current trends in fuel prices and installed resource costs through market changes.</t>
  </si>
  <si>
    <t>7.  Develop and implement needed market design corrections and improvements, which are cost effective.</t>
  </si>
  <si>
    <t>8.  Pursue policies and market rules that encourage the appropriate implementation of load participation.</t>
  </si>
  <si>
    <t>9.  Pursue policies and market rules that encourage the appropriate integration of emerging technologies.</t>
  </si>
  <si>
    <t>10.  Implement Retail Market improvements and requirements.</t>
  </si>
  <si>
    <t xml:space="preserve">11.  Facilitate market improvements necessary to leverage the capabilities of Advanced Metering Systems (AMS) in the retail market and improve the integrity and availability of AMS data to Market Participants.  </t>
  </si>
  <si>
    <t>12.  Improve settlement processes to facilitate changes in the ERCOT market design.</t>
  </si>
  <si>
    <t>13.  Collaborate with ERCOT Staff on the review of ancillary service needs and implement changes as necessary.</t>
  </si>
  <si>
    <t>14.  Work with ERCOT Staff to develop Protocols and market improvements that support increased data transparency and data availability to the market.</t>
  </si>
  <si>
    <t>15.  Work with ERCOT Staff to ensure appropriate credit and collateral rules exist or are created to facilitate market participation.  Review available means to eliminate or substantially mitigate default uplift.</t>
  </si>
  <si>
    <t>16.  Develop analysis and implement reporting on the measures of the costs and benefits of changes in reliability requirements and actions, to include but not be limited to RUC impacts, changes in Ancillary Service quantities, and actions during emergency conditions.</t>
  </si>
  <si>
    <t>17.  Review integration and optimization of limited-duration Resources in the energy and Ancillary Service markets.</t>
  </si>
  <si>
    <t>3.  Maintain rules that support ERCOT system reliability, promote market solutions, support open access to the ERCOT markets and transmission network, and are consistent with PURA, PUCT Substantive Rules, and NERC Reliability Standards.</t>
  </si>
  <si>
    <t xml:space="preserve">16.  Develop analysis and implement reporting on the measures of the costs and benefits of changes in reliability requirements and actions, to include but not be limited to RUC impacts, changes in Ancillary Service quantities, and actions during emergency conditions. </t>
  </si>
  <si>
    <t>18</t>
  </si>
  <si>
    <t>Goal 18</t>
  </si>
  <si>
    <t>Oncor</t>
  </si>
  <si>
    <t>NOGRR245</t>
  </si>
  <si>
    <t>Inverter-Based Resource (IBR) Ride-Through Requirements</t>
  </si>
  <si>
    <t>TX SET WG</t>
  </si>
  <si>
    <t>NPRR1172</t>
  </si>
  <si>
    <t>NPRR1170</t>
  </si>
  <si>
    <t>Fuel Adder Definition, Mitigated Offer Caps, and RUC Clawback</t>
  </si>
  <si>
    <t xml:space="preserve">	Capturing Natural Gas Delivery Information for Natural Gas Generation Resources</t>
  </si>
  <si>
    <t>Joint Consumers</t>
  </si>
  <si>
    <t>PGRR106</t>
  </si>
  <si>
    <t>Clarify Projects Included in Transmission Project Information and Tracking (TPIT) Report</t>
  </si>
  <si>
    <t>NPRR1179</t>
  </si>
  <si>
    <t>NPRR1180</t>
  </si>
  <si>
    <t>NPRR1181</t>
  </si>
  <si>
    <t>Fuel Purchase Requirements for Resources Submitting RUC Fuel Costs</t>
  </si>
  <si>
    <t>Inclusion of Forecasted Load in Planning Analyses</t>
  </si>
  <si>
    <t>Submission of Seasonal Coal and Lignite Inventory Declaration</t>
  </si>
  <si>
    <t>PGRR107</t>
  </si>
  <si>
    <t>Related to NPRR1180, Inclusion of Forecasted Load in Planning Analyses</t>
  </si>
  <si>
    <t>Tenaska</t>
  </si>
  <si>
    <t>NPRR1186</t>
  </si>
  <si>
    <t>NPRR1188</t>
  </si>
  <si>
    <t>Improvements Prior to the RTC+B Project for Better ESR State of Charge Awareness, Accounting, and Monitoring</t>
  </si>
  <si>
    <t>Implement Nodal Dispatch and Energy Settlement for Controllable Load Resources</t>
  </si>
  <si>
    <t>NOGRR255</t>
  </si>
  <si>
    <t>High Resolution Data Requirements</t>
  </si>
  <si>
    <t>OBDRR046</t>
  </si>
  <si>
    <t>Related to NPRR1188, Implement Nodal Dispatch and Energy Settlement for Controllable Load Resources</t>
  </si>
  <si>
    <t>PGRR109</t>
  </si>
  <si>
    <t>PGRR110</t>
  </si>
  <si>
    <t>Dynamic Model Review Process Improvement for Inverter-Based Resource (IBR) Modification</t>
  </si>
  <si>
    <t>Revision to Accommodate Steady-State Node-Breaker Modeling</t>
  </si>
  <si>
    <t>SCR825</t>
  </si>
  <si>
    <t>ERCOT Voice Communications Aggregation</t>
  </si>
  <si>
    <t>NOGRR257</t>
  </si>
  <si>
    <t>Removal of Redundant ERS Reporting Requirement</t>
  </si>
  <si>
    <t>SMOGRR027</t>
  </si>
  <si>
    <t>Move OBD to Settlement Metering Operating Guide – EPS Metering Design Proposal</t>
  </si>
  <si>
    <t>PGRR112</t>
  </si>
  <si>
    <t>Dynamic Data Model and Full Interconnection Study (FIS) Deadline for Quarterly Stability Assessment</t>
  </si>
  <si>
    <t>NOGRR258</t>
  </si>
  <si>
    <t>Related to NPRR1198, Congestion Mitigation Using Topology Reconfigurations</t>
  </si>
  <si>
    <t>EDF Renewables</t>
  </si>
  <si>
    <t>NPRR1190</t>
  </si>
  <si>
    <t>NPRR1192</t>
  </si>
  <si>
    <t>NPRR1193</t>
  </si>
  <si>
    <t>NPRR1195</t>
  </si>
  <si>
    <t>NPRR1196</t>
  </si>
  <si>
    <t>NPRR1197</t>
  </si>
  <si>
    <t>NPRR1198</t>
  </si>
  <si>
    <t>NPRR1199</t>
  </si>
  <si>
    <t>NPRR1201</t>
  </si>
  <si>
    <t>NPRR1202</t>
  </si>
  <si>
    <t>Refundable Deposits for Large Load Interconnection Studies</t>
  </si>
  <si>
    <t>Limitations on Resettlement Timeline and Default Uplift Exposure Adjustments</t>
  </si>
  <si>
    <t>Implementation of Lone Star Infrastructure Protection Act (LSIPA) Requirements</t>
  </si>
  <si>
    <t>Congestion Mitigation Using Topology Reconfigurations</t>
  </si>
  <si>
    <t>Energy Storage Resource (ESR) Non-Charging Load(s) Optional Exclusion from EPS Netting Arrangement</t>
  </si>
  <si>
    <t>Correction of NCLR Ancillary Service Failed Quantity Calculations under NPRR1149</t>
  </si>
  <si>
    <t>Resource Entity Metering Facilities Maintenance</t>
  </si>
  <si>
    <t>Related to SMOGRR027, Move OBD to Settlement Metering Operating Guide – EPS Metering Design Proposal</t>
  </si>
  <si>
    <t>Move OBD to Section 22 – Requirements for Aggregate Load Resource Participation in the ERCOT Markets</t>
  </si>
  <si>
    <t>High Dispatch Limit Override Provision for Increased NOIE Load Costs</t>
  </si>
  <si>
    <t>ERCOT.com Enhancements</t>
  </si>
  <si>
    <t>SCR826</t>
  </si>
  <si>
    <t>SCR827</t>
  </si>
  <si>
    <t xml:space="preserve">	Grid Conditions Graph Addition for Operating Reserve Demand Curve (ORDC) Level</t>
  </si>
  <si>
    <t>Joint Sponsors</t>
  </si>
  <si>
    <t>STEC</t>
  </si>
  <si>
    <t>Engie</t>
  </si>
  <si>
    <t>NextEra</t>
  </si>
  <si>
    <t>Lancium</t>
  </si>
  <si>
    <t>Residential Consumer</t>
  </si>
  <si>
    <t>ACES</t>
  </si>
  <si>
    <t>NPRR1204</t>
  </si>
  <si>
    <t>Considerations of State of Charge with Real-Time Co-Optimization Implementation</t>
  </si>
  <si>
    <t>PGRR113</t>
  </si>
  <si>
    <t>Revisions to Credit Qualification Requirements of Banks and Insurance Companies</t>
  </si>
  <si>
    <t>NPRR1205</t>
  </si>
  <si>
    <t>NPRR1206</t>
  </si>
  <si>
    <t>NPRR1207</t>
  </si>
  <si>
    <t>NPRR1208</t>
  </si>
  <si>
    <t>NPRR1210</t>
  </si>
  <si>
    <t>Revisions to QSE Operations and Termination Requirements, and Elimination of Providing Certain Market Participant Principal Information</t>
  </si>
  <si>
    <t>Incidental Disclosure of Protected Information and ECEII During ERCOT Control Room Tours</t>
  </si>
  <si>
    <t>Creation of Invoice Report</t>
  </si>
  <si>
    <t>Reliant Energhy</t>
  </si>
  <si>
    <t>Next Start Resource Test and Load-Carrying Test Frequency</t>
  </si>
  <si>
    <t>RMGRR176</t>
  </si>
  <si>
    <t>Addition of Market Processes Specific to LP&amp;L</t>
  </si>
  <si>
    <t>LRITF</t>
  </si>
  <si>
    <t>PGRR114</t>
  </si>
  <si>
    <t>Related to NPRR1212, Clarification of Distribution Service Provider’s Obligation to Provide an ESI ID</t>
  </si>
  <si>
    <t>SMOGRR028</t>
  </si>
  <si>
    <t>Add Series Reactor Compensation Factors</t>
  </si>
  <si>
    <t>RWE Clean Energy</t>
  </si>
  <si>
    <t>RMGRR177</t>
  </si>
  <si>
    <t>Switch Hold Removal Clarification</t>
  </si>
  <si>
    <t>TDTMS</t>
  </si>
  <si>
    <t>NPRR1211</t>
  </si>
  <si>
    <t>Move OBD to Section 22 – Methodology for Setting Maximum Shadow Prices for Network and Power Balance Constraints</t>
  </si>
  <si>
    <t>NPRR1212</t>
  </si>
  <si>
    <t>NPRR1213</t>
  </si>
  <si>
    <t>NPRR1214</t>
  </si>
  <si>
    <t>Clarification of Distribution Service Provider’s Obligation to Provide an ESI ID</t>
  </si>
  <si>
    <t>Allow DGRs and DESRs on Circuits Subject to Load Shed to Provide ECRS</t>
  </si>
  <si>
    <t>Reliability Deployment Price Adder Fix to Provide Locational Price Signals, Reduce Uplift and Risk</t>
  </si>
  <si>
    <t>Enchanted Rock</t>
  </si>
  <si>
    <t>NPRR1215</t>
  </si>
  <si>
    <t>NPRR1216</t>
  </si>
  <si>
    <t>Clarifications to the Day-Ahead Market (DAM) Energy-Only Offer Calculation</t>
  </si>
  <si>
    <t>Implementation of Emergency Pricing Program</t>
  </si>
  <si>
    <t>NOGRR261</t>
  </si>
  <si>
    <t>Move OBD to Section 8 – Procedure for Calculating RRS Limits for Individual Resources</t>
  </si>
  <si>
    <t>RMGRR179</t>
  </si>
  <si>
    <t>TDSP Temporary Emergency Electric Energy Facility (TEEEF) Deployment Transactional Processing</t>
  </si>
  <si>
    <t>SMOGRR030</t>
  </si>
  <si>
    <t>Move OBD to Settlement Metering Operating Guide – EPS Metering Facility Temporary Exemption Request Application Form</t>
  </si>
  <si>
    <t>OBDRR051</t>
  </si>
  <si>
    <t>Related to NPRR1216, Implementation of Emergency Pricing Program</t>
  </si>
  <si>
    <t>LPGRR074</t>
  </si>
  <si>
    <t>Align Definitions of IDRRQ, LRG, and LRGDG</t>
  </si>
  <si>
    <t>PWG</t>
  </si>
  <si>
    <t>VCMRR039</t>
  </si>
  <si>
    <t>18.  Support ERCOT in the identification, development, and implementation of bridging solutions in advance of longer term market design modifications.</t>
  </si>
  <si>
    <t>2.  Develop and implement market design changes and other reliability enhancements that are promulgated by the PUCT in the furtherance of statutory changes originating from the Texas Legislature.</t>
  </si>
  <si>
    <t>2024 TAC Goals</t>
  </si>
  <si>
    <t>Reason for Revision Request</t>
  </si>
  <si>
    <t>Regulatory</t>
  </si>
  <si>
    <t>General</t>
  </si>
  <si>
    <t>1SPO</t>
  </si>
  <si>
    <t>2SPO</t>
  </si>
  <si>
    <t>Board/PUCT Directive</t>
  </si>
  <si>
    <t>Column Labels</t>
  </si>
  <si>
    <t>Count of Revision Request</t>
  </si>
  <si>
    <t>Count of Revision Request by Reason for Revision Request and Status</t>
  </si>
  <si>
    <t>NOGRR262</t>
  </si>
  <si>
    <t>Provisions for Operator-Controlled Manual Load Shed</t>
  </si>
  <si>
    <t>NPRR1217</t>
  </si>
  <si>
    <t>NPRR1218</t>
  </si>
  <si>
    <t>NPRR1219</t>
  </si>
  <si>
    <t>NPRR1220</t>
  </si>
  <si>
    <t>NPRR1221</t>
  </si>
  <si>
    <t>NPRR1222</t>
  </si>
  <si>
    <t>NPRR1223</t>
  </si>
  <si>
    <t>Remove Verbal Dispatch Instruction (VDI) Requirement for Deployment and Recall of Load Resources and Emergency Response Service (ERS) Resources</t>
  </si>
  <si>
    <t>REC Program Changes Per P.U.C. SUBST. R. 25.173, Renewable Energy Credit Program</t>
  </si>
  <si>
    <t>Methodology Revisions and New Definitions for the Report on Capacity, Demand and Reserves in the ERCOT Region (CDR)</t>
  </si>
  <si>
    <t>Market Restart Approval Process Modifications</t>
  </si>
  <si>
    <t>Related to NOGRR262, Provisions for Operator Controlled Manual Load Shed</t>
  </si>
  <si>
    <t>Public Utility Commission of Texas Approval of the Methodology for Determining Ancillary Service Requirements</t>
  </si>
  <si>
    <t>Addition of TA Contact Information Into TDSP Application Form</t>
  </si>
  <si>
    <t>NPRR1225</t>
  </si>
  <si>
    <t>Exclusion of Lubbock Load from Securitization Charges</t>
  </si>
  <si>
    <t>NOGRR263</t>
  </si>
  <si>
    <t>Clarification of Controllable Load Resource Primary Frequency Response Responsibilities</t>
  </si>
  <si>
    <t>Priority Power</t>
  </si>
  <si>
    <t>PGRR115</t>
  </si>
  <si>
    <t>Related to NPRR1234, Interconnection Requirements for Large Loads and Modeling Standards for Loads 25 MW or Greater</t>
  </si>
  <si>
    <t>RMGRR181</t>
  </si>
  <si>
    <t>Alignment of Defined Term Usage and Resolution of Inconsistencies</t>
  </si>
  <si>
    <t>VCMRR040</t>
  </si>
  <si>
    <t>Methodology for Calculating Fuel Adders for Coal-Fired Resources</t>
  </si>
  <si>
    <t>NPRR1226</t>
  </si>
  <si>
    <t>NPRR1227</t>
  </si>
  <si>
    <t>NPRR1228</t>
  </si>
  <si>
    <t>NPRR1229</t>
  </si>
  <si>
    <t>NPRR1230</t>
  </si>
  <si>
    <t>NPRR1231</t>
  </si>
  <si>
    <t>NPRR1233</t>
  </si>
  <si>
    <t>NPRR1234</t>
  </si>
  <si>
    <t>Demand Response Monitor</t>
  </si>
  <si>
    <t>Related to RMGRR181, Alignment of Defined Term Usage and Resolution of Inconsistencies</t>
  </si>
  <si>
    <t>Continued One-Winter Procurements for Firm Fuel Supply Service (FFSS)</t>
  </si>
  <si>
    <t>Interconnection Requirements for Large Loads and Modeling Standards for Loads 25 MW or Greater</t>
  </si>
  <si>
    <t>Modification of Weatherization Inspection Fees on the ERCOT Fee Schedule</t>
  </si>
  <si>
    <t>FFSS Program Communication Improvements and Additional Clarifications</t>
  </si>
  <si>
    <t>Methodology for Setting Transmission Shadow Price Caps for an IROL in SCED</t>
  </si>
  <si>
    <t>Real-Time Constraint Management Plan Energy Payment</t>
  </si>
  <si>
    <t>ERCOT Steel Mills</t>
  </si>
  <si>
    <t>NOGRR264</t>
  </si>
  <si>
    <t>NOGRR265</t>
  </si>
  <si>
    <t>NPRR1235</t>
  </si>
  <si>
    <t>NPRR1236</t>
  </si>
  <si>
    <t>NPRR1237</t>
  </si>
  <si>
    <t>NPRR1238</t>
  </si>
  <si>
    <t>Voluntary Registration of Loads with Curtailable Load Capabilities</t>
  </si>
  <si>
    <t>GSEC</t>
  </si>
  <si>
    <t>Related to NPRR1238, Voluntary Registration of Loads with Curtailable Load Capabilities</t>
  </si>
  <si>
    <t>Related to NPRR1235, Dispatchable Reliability Reserve Service as a Stand-Alone Ancillary Service</t>
  </si>
  <si>
    <t>Dispatchable Reliability Reserve Service as a Stand-Alone Ancillary Service</t>
  </si>
  <si>
    <t>RTC+B Modifications to RUC Capacity Short Calculations</t>
  </si>
  <si>
    <t>Retail Market Qualification Testing Requirements</t>
  </si>
  <si>
    <t>CNP Energy</t>
  </si>
  <si>
    <t>NPRR1239</t>
  </si>
  <si>
    <t>NPRR1240</t>
  </si>
  <si>
    <t>NPRR1241</t>
  </si>
  <si>
    <t>NPRR1243</t>
  </si>
  <si>
    <t>NPRR1244</t>
  </si>
  <si>
    <t>NPRR1245</t>
  </si>
  <si>
    <t>NPRR1246</t>
  </si>
  <si>
    <t>Access to Market Information</t>
  </si>
  <si>
    <t>Access to Transmission Planning Information</t>
  </si>
  <si>
    <t>Firm Fuel Supply Service (FFSS) Availability and Hourly Standby Fee</t>
  </si>
  <si>
    <t>Revision to Requirements for Notice and Release of Protected Information or ECEII to Certain Governmental Authorities</t>
  </si>
  <si>
    <t>Related to NOGRR263, Clarification of Controllable Load Resource Primary Frequency Response Responsibilities</t>
  </si>
  <si>
    <t>Additional Clarifying Revisions to Real-Time Co-Optimization</t>
  </si>
  <si>
    <t>Energy Storage Resource Terminology Alignment for the Single-Model Era</t>
  </si>
  <si>
    <t>Luminant</t>
  </si>
  <si>
    <t>NOGRR266</t>
  </si>
  <si>
    <t>NOGRR267</t>
  </si>
  <si>
    <t>NOGRR268</t>
  </si>
  <si>
    <t>Related to NPRR1239, Access to Market Information</t>
  </si>
  <si>
    <t>Related to NPRR1240, Access to Transmission Planning Information</t>
  </si>
  <si>
    <t>Related to NPRR1246, Energy Storage Resource Terminology Alignment for the Single-Model Era</t>
  </si>
  <si>
    <t>PGRR116</t>
  </si>
  <si>
    <t>PGRR117</t>
  </si>
  <si>
    <t>PGRR118</t>
  </si>
  <si>
    <t>Addition of Resiliency Assessment and Criteria to Reflect PUCT Rule Changes</t>
  </si>
  <si>
    <t>VCMRR042</t>
  </si>
  <si>
    <t>SO2 and NOx Emission Index Prices Used in Verifiable Cost Calculations</t>
  </si>
  <si>
    <t>OBDRR052</t>
  </si>
  <si>
    <t>NPRR1247</t>
  </si>
  <si>
    <t>NPRR1248</t>
  </si>
  <si>
    <t>NPRR1249</t>
  </si>
  <si>
    <t>Incorporation of Congestion Cost Savings Test in Economic Evaluation of Transmission Projects</t>
  </si>
  <si>
    <t>Correction to NPRR1197, Optional Exclusion of Load from Netting at EPS Metering Facilities which Include Resources</t>
  </si>
  <si>
    <t>Publication of Shift Factors for All Active Transmission Constraints in the RTM</t>
  </si>
  <si>
    <t>CIM View Consulting</t>
  </si>
  <si>
    <t>NPRR1250</t>
  </si>
  <si>
    <t>NPRR1251</t>
  </si>
  <si>
    <t>NPRR1252</t>
  </si>
  <si>
    <t>RPS Mandatory Program Termination</t>
  </si>
  <si>
    <t>Updated FFSS Fuel Replacement Costs Recovery Process</t>
  </si>
  <si>
    <t>Pre-notice for Sharing of Some Information, Addition of Research and Innovation Partner, Clarifying Notice Requirements</t>
  </si>
  <si>
    <t>PGRR119</t>
  </si>
  <si>
    <t>Stability Constraint Modeling Assumptions in the Regional Transmission Plan</t>
  </si>
  <si>
    <t>NOGRR271</t>
  </si>
  <si>
    <t>Related to NPRR1257, Limit on Amount of RRS a Resource can Provide Using Primary Frequency Response</t>
  </si>
  <si>
    <t>PGRR120</t>
  </si>
  <si>
    <t>SSO Prevention for Generator Interconnection</t>
  </si>
  <si>
    <t>OBDRR053</t>
  </si>
  <si>
    <t>Alignment with NPRR1131, Controllable Load Resource Participation in Non-Spin, and Minor Clean-Ups</t>
  </si>
  <si>
    <t>NPRR1253</t>
  </si>
  <si>
    <t>NPRR1254</t>
  </si>
  <si>
    <t>NPRR1255</t>
  </si>
  <si>
    <t>NPRR1256</t>
  </si>
  <si>
    <t>NPRR1257</t>
  </si>
  <si>
    <t>Incorporate ESR Charging Load Information into ICCP</t>
  </si>
  <si>
    <t>Modeling Deadline for Initial Submission of Resource Registration Data</t>
  </si>
  <si>
    <t>Introduction of Mitigation of ESRs</t>
  </si>
  <si>
    <t>Settlement of MRA of ESRs</t>
  </si>
  <si>
    <t>Limit on Amount of RRS a Resource can Provide Using Primary Frequency Response</t>
  </si>
  <si>
    <t>Ammper Power</t>
  </si>
  <si>
    <t>Ancillary Service Opt Out Clarification</t>
  </si>
  <si>
    <t>NPRR1262</t>
  </si>
  <si>
    <t>NPRR1258</t>
  </si>
  <si>
    <t>NPRR1259</t>
  </si>
  <si>
    <t>NPRR1260</t>
  </si>
  <si>
    <t>NPRR1261</t>
  </si>
  <si>
    <t>Operational Flexibility for CRR Auction Transaction Limits</t>
  </si>
  <si>
    <t>Corrections for CLR Requirements Inadvertently Removed</t>
  </si>
  <si>
    <t>Update Section 15 Level Response Language</t>
  </si>
  <si>
    <t>TSP Performance Monitoring Update</t>
  </si>
  <si>
    <t>Cholla Petroleum</t>
  </si>
  <si>
    <t>SCR828</t>
  </si>
  <si>
    <t>Increase the Number of Resource Certificates Permitted for an Email Domain in RIOO</t>
  </si>
  <si>
    <t>NOGRR272</t>
  </si>
  <si>
    <t>Advanced Grid Support Requirements for Inverter-Based ESRs</t>
  </si>
  <si>
    <t>PGRR121</t>
  </si>
  <si>
    <t>PGRR122</t>
  </si>
  <si>
    <t>Related to NOGRR272, Advanced Grid Support Requirements for Inverter-Based ESRs</t>
  </si>
  <si>
    <t>Reliability Performance Criteria for Loss of Load</t>
  </si>
  <si>
    <t>NPRR1263</t>
  </si>
  <si>
    <t>Remove Accuracy Testing Requirements for CCVTs</t>
  </si>
  <si>
    <t>WETT</t>
  </si>
  <si>
    <t>SCR829</t>
  </si>
  <si>
    <t>API for the NDCRC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</si>
</sst>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b/>
      <sz val="10"/>
      <color theme="1"/>
      <name val="Calibri"/>
      <family val="2"/>
      <scheme val="minor"/>
    </font>
    <font>
      <b/>
      <sz val="16"/>
      <color theme="1"/>
      <name val="Calibri"/>
      <family val="2"/>
    </font>
    <font>
      <b/>
      <sz val="10"/>
      <color theme="0"/>
      <name val="Calibri"/>
      <family val="2"/>
      <scheme val="minor"/>
    </font>
    <font>
      <b/>
      <sz val="18"/>
      <color theme="1"/>
      <name val="Calibri"/>
      <family val="2"/>
      <scheme val="minor"/>
    </font>
    <font>
      <sz val="11"/>
      <color theme="1"/>
      <name val="Calibri"/>
      <family val="2"/>
    </font>
    <font>
      <b/>
      <sz val="16"/>
      <color theme="0"/>
      <name val="Calibri"/>
      <family val="2"/>
    </font>
    <font>
      <sz val="10"/>
      <color theme="1" tint="4.9989318521683403E-2"/>
      <name val="Calibri"/>
      <family val="2"/>
      <scheme val="minor"/>
    </font>
    <font>
      <sz val="12"/>
      <color theme="1" tint="4.9989318521683403E-2"/>
      <name val="Calibri"/>
      <family val="2"/>
      <scheme val="minor"/>
    </font>
    <font>
      <b/>
      <sz val="12"/>
      <color theme="0"/>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2"/>
      <color theme="1"/>
      <name val="Calibri"/>
      <family val="2"/>
      <scheme val="minor"/>
    </font>
    <font>
      <b/>
      <sz val="12"/>
      <color theme="1"/>
      <name val="Calibri"/>
      <family val="2"/>
    </font>
    <font>
      <sz val="12"/>
      <name val="Calibri"/>
      <family val="2"/>
      <scheme val="minor"/>
    </font>
    <font>
      <sz val="12"/>
      <color theme="1" tint="4.9989318521683403E-2"/>
      <name val="Calibri"/>
      <family val="2"/>
      <scheme val="minor"/>
    </font>
    <font>
      <sz val="10"/>
      <color theme="1" tint="4.9989318521683403E-2"/>
      <name val="Calibri"/>
      <family val="2"/>
      <scheme val="minor"/>
    </font>
    <font>
      <sz val="12"/>
      <color theme="1" tint="4.9989318521683403E-2"/>
      <name val="Calibri"/>
      <family val="2"/>
      <scheme val="minor"/>
    </font>
    <font>
      <sz val="8"/>
      <name val="Calibri"/>
      <family val="2"/>
      <scheme val="minor"/>
    </font>
    <font>
      <sz val="10"/>
      <color theme="1" tint="4.9989318521683403E-2"/>
      <name val="Calibri"/>
      <scheme val="minor"/>
    </font>
    <font>
      <sz val="12"/>
      <color theme="1" tint="4.9989318521683403E-2"/>
      <name val="Calibri"/>
      <scheme val="minor"/>
    </font>
  </fonts>
  <fills count="15">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249977111117893"/>
        <bgColor theme="4" tint="0.79998168889431442"/>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3" tint="0.59999389629810485"/>
        <bgColor theme="4" tint="0.39997558519241921"/>
      </patternFill>
    </fill>
    <fill>
      <patternFill patternType="solid">
        <fgColor theme="4" tint="0.39997558519241921"/>
        <bgColor theme="6" tint="0.3999755851924192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rgb="FFB2B2B2"/>
      </right>
      <top style="thin">
        <color indexed="64"/>
      </top>
      <bottom style="thin">
        <color rgb="FFB2B2B2"/>
      </bottom>
      <diagonal/>
    </border>
    <border>
      <left style="thin">
        <color indexed="64"/>
      </left>
      <right style="thin">
        <color rgb="FFB2B2B2"/>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97">
    <xf numFmtId="0" fontId="0" fillId="0" borderId="0" xfId="0"/>
    <xf numFmtId="0" fontId="1" fillId="0" borderId="0" xfId="0" applyFont="1" applyAlignment="1">
      <alignment wrapText="1"/>
    </xf>
    <xf numFmtId="0" fontId="2" fillId="0" borderId="0" xfId="0" applyFont="1" applyAlignment="1">
      <alignment vertical="center" wrapText="1"/>
    </xf>
    <xf numFmtId="0" fontId="1" fillId="0" borderId="0" xfId="0" applyFont="1"/>
    <xf numFmtId="0" fontId="3" fillId="0" borderId="0" xfId="0" applyFont="1" applyFill="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4" xfId="0" applyFont="1" applyFill="1" applyBorder="1" applyAlignment="1">
      <alignment horizontal="center" vertical="top" wrapText="1"/>
    </xf>
    <xf numFmtId="0" fontId="5" fillId="0" borderId="0" xfId="0" applyFont="1"/>
    <xf numFmtId="0" fontId="6" fillId="0" borderId="0" xfId="0" applyFont="1" applyAlignment="1">
      <alignment vertical="center"/>
    </xf>
    <xf numFmtId="0" fontId="7" fillId="2" borderId="0" xfId="0" applyFont="1" applyFill="1" applyAlignment="1">
      <alignment horizontal="center" vertical="center"/>
    </xf>
    <xf numFmtId="0" fontId="0" fillId="0" borderId="5" xfId="0" pivotButton="1" applyBorder="1" applyAlignment="1">
      <alignment horizontal="center"/>
    </xf>
    <xf numFmtId="0" fontId="0" fillId="0" borderId="6" xfId="0" applyBorder="1" applyAlignment="1">
      <alignment horizontal="center"/>
    </xf>
    <xf numFmtId="0" fontId="0" fillId="0" borderId="7" xfId="0" pivotButton="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xf numFmtId="0" fontId="0" fillId="0" borderId="0" xfId="0"/>
    <xf numFmtId="0" fontId="6" fillId="0" borderId="0" xfId="0" applyFont="1" applyAlignment="1">
      <alignment vertical="center"/>
    </xf>
    <xf numFmtId="0" fontId="0" fillId="0" borderId="1" xfId="0" applyBorder="1" applyAlignment="1">
      <alignment horizontal="center"/>
    </xf>
    <xf numFmtId="0" fontId="0" fillId="0" borderId="1" xfId="0" applyNumberFormat="1" applyBorder="1" applyAlignment="1">
      <alignment horizontal="center"/>
    </xf>
    <xf numFmtId="0" fontId="0" fillId="3" borderId="1" xfId="0" applyNumberFormat="1" applyFill="1" applyBorder="1" applyAlignment="1">
      <alignment horizontal="center"/>
    </xf>
    <xf numFmtId="0" fontId="4" fillId="2" borderId="9" xfId="0" applyFont="1" applyFill="1" applyBorder="1" applyAlignment="1">
      <alignment horizontal="center" vertical="top" wrapText="1"/>
    </xf>
    <xf numFmtId="0" fontId="9" fillId="0" borderId="2" xfId="0" applyFont="1" applyBorder="1" applyAlignment="1">
      <alignment horizontal="center" vertical="center"/>
    </xf>
    <xf numFmtId="0" fontId="4" fillId="4" borderId="4" xfId="0" applyFont="1" applyFill="1" applyBorder="1" applyAlignment="1">
      <alignment horizontal="center" vertical="center" wrapText="1"/>
    </xf>
    <xf numFmtId="0" fontId="0" fillId="0" borderId="0" xfId="0" applyFill="1" applyBorder="1"/>
    <xf numFmtId="0" fontId="14" fillId="0" borderId="0" xfId="0" applyFont="1"/>
    <xf numFmtId="0" fontId="10" fillId="5" borderId="1" xfId="0" applyFont="1" applyFill="1" applyBorder="1" applyAlignment="1">
      <alignment horizontal="center"/>
    </xf>
    <xf numFmtId="0" fontId="14" fillId="0" borderId="1" xfId="0" applyFont="1" applyBorder="1" applyAlignment="1">
      <alignment horizontal="center"/>
    </xf>
    <xf numFmtId="0" fontId="14" fillId="6" borderId="1" xfId="0" applyFont="1" applyFill="1" applyBorder="1"/>
    <xf numFmtId="0" fontId="14" fillId="7" borderId="1" xfId="0" applyFont="1" applyFill="1" applyBorder="1"/>
    <xf numFmtId="0" fontId="14" fillId="8" borderId="1" xfId="0" applyFont="1" applyFill="1" applyBorder="1"/>
    <xf numFmtId="0" fontId="14" fillId="0" borderId="1" xfId="0" applyFont="1" applyFill="1" applyBorder="1" applyAlignment="1">
      <alignment horizontal="center"/>
    </xf>
    <xf numFmtId="0" fontId="14" fillId="0" borderId="1" xfId="0" applyFont="1" applyBorder="1"/>
    <xf numFmtId="9" fontId="15" fillId="0" borderId="1" xfId="1" applyFont="1" applyBorder="1" applyAlignment="1">
      <alignment horizontal="center" vertical="center"/>
    </xf>
    <xf numFmtId="0" fontId="16" fillId="6"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0" borderId="0" xfId="0" applyFont="1"/>
    <xf numFmtId="0" fontId="8" fillId="0" borderId="2" xfId="0" applyFont="1" applyFill="1" applyBorder="1"/>
    <xf numFmtId="0" fontId="8" fillId="0" borderId="2" xfId="0" applyFont="1" applyBorder="1" applyAlignment="1">
      <alignment wrapText="1"/>
    </xf>
    <xf numFmtId="0" fontId="15" fillId="9" borderId="1" xfId="0" applyFont="1" applyFill="1" applyBorder="1" applyAlignment="1">
      <alignment horizontal="center" vertical="center"/>
    </xf>
    <xf numFmtId="0" fontId="0" fillId="0" borderId="1" xfId="0" pivotButton="1" applyBorder="1" applyAlignment="1">
      <alignment horizontal="center"/>
    </xf>
    <xf numFmtId="0" fontId="0" fillId="0" borderId="1" xfId="0" applyBorder="1" applyAlignment="1"/>
    <xf numFmtId="0" fontId="0" fillId="10" borderId="1" xfId="0" applyNumberFormat="1" applyFill="1" applyBorder="1" applyAlignment="1">
      <alignment horizontal="center" vertical="center"/>
    </xf>
    <xf numFmtId="0" fontId="0" fillId="6" borderId="1" xfId="0" applyNumberFormat="1" applyFill="1" applyBorder="1" applyAlignment="1">
      <alignment horizontal="center" vertical="center"/>
    </xf>
    <xf numFmtId="0" fontId="0" fillId="11" borderId="1" xfId="0" applyNumberFormat="1" applyFill="1" applyBorder="1" applyAlignment="1">
      <alignment horizontal="center" vertical="center"/>
    </xf>
    <xf numFmtId="0" fontId="16" fillId="11" borderId="1" xfId="0" applyFont="1" applyFill="1" applyBorder="1" applyAlignment="1">
      <alignment horizontal="center" vertical="center" wrapText="1"/>
    </xf>
    <xf numFmtId="0" fontId="14" fillId="11" borderId="1" xfId="0" applyFont="1" applyFill="1" applyBorder="1"/>
    <xf numFmtId="0" fontId="0" fillId="8" borderId="1" xfId="0" applyNumberFormat="1" applyFill="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1" xfId="0" applyNumberFormat="1" applyFill="1" applyBorder="1" applyAlignment="1">
      <alignment horizontal="center"/>
    </xf>
    <xf numFmtId="0" fontId="0" fillId="0" borderId="13" xfId="0" applyFill="1" applyBorder="1" applyAlignment="1">
      <alignment horizontal="center"/>
    </xf>
    <xf numFmtId="0" fontId="0" fillId="0" borderId="12" xfId="0" applyFill="1" applyBorder="1" applyAlignment="1">
      <alignment horizontal="center"/>
    </xf>
    <xf numFmtId="0" fontId="15"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0" fillId="0" borderId="1" xfId="0" applyBorder="1" applyAlignment="1">
      <alignment horizontal="center" wrapText="1"/>
    </xf>
    <xf numFmtId="0" fontId="17" fillId="0" borderId="2" xfId="0" applyNumberFormat="1" applyFont="1" applyBorder="1" applyAlignment="1">
      <alignment horizontal="center" vertical="center"/>
    </xf>
    <xf numFmtId="0" fontId="6" fillId="0" borderId="0" xfId="0" applyFont="1" applyAlignment="1">
      <alignment vertical="center" wrapText="1"/>
    </xf>
    <xf numFmtId="0" fontId="19" fillId="0" borderId="2" xfId="0" applyFont="1" applyBorder="1" applyAlignment="1">
      <alignment horizontal="center" vertical="center"/>
    </xf>
    <xf numFmtId="0" fontId="18" fillId="0" borderId="2" xfId="0" applyFont="1" applyFill="1" applyBorder="1"/>
    <xf numFmtId="0" fontId="18" fillId="0" borderId="2" xfId="0" applyFont="1" applyBorder="1" applyAlignment="1">
      <alignment wrapText="1"/>
    </xf>
    <xf numFmtId="0" fontId="19" fillId="0" borderId="2" xfId="0" applyNumberFormat="1" applyFont="1" applyBorder="1" applyAlignment="1">
      <alignment horizontal="center" vertical="center"/>
    </xf>
    <xf numFmtId="0" fontId="0" fillId="0" borderId="0" xfId="0" applyAlignment="1">
      <alignment wrapText="1"/>
    </xf>
    <xf numFmtId="0" fontId="0" fillId="12" borderId="1" xfId="0" applyNumberFormat="1" applyFill="1" applyBorder="1" applyAlignment="1">
      <alignment horizontal="center" vertical="center"/>
    </xf>
    <xf numFmtId="0" fontId="0" fillId="0" borderId="0" xfId="0" applyBorder="1" applyAlignment="1">
      <alignment horizontal="center"/>
    </xf>
    <xf numFmtId="0" fontId="0" fillId="0" borderId="0" xfId="0" applyNumberFormat="1" applyBorder="1" applyAlignment="1">
      <alignment horizontal="center"/>
    </xf>
    <xf numFmtId="0" fontId="0" fillId="13" borderId="1" xfId="0" applyNumberFormat="1" applyFill="1" applyBorder="1" applyAlignment="1">
      <alignment horizontal="center" vertical="center"/>
    </xf>
    <xf numFmtId="0" fontId="0" fillId="0" borderId="0" xfId="0" applyNumberFormat="1" applyFill="1" applyBorder="1" applyAlignment="1">
      <alignment horizontal="center"/>
    </xf>
    <xf numFmtId="0" fontId="9" fillId="0" borderId="2" xfId="0" applyNumberFormat="1" applyFont="1" applyBorder="1" applyAlignment="1">
      <alignment horizontal="center" vertical="center"/>
    </xf>
    <xf numFmtId="0" fontId="22" fillId="0" borderId="2" xfId="0" applyFont="1" applyBorder="1" applyAlignment="1">
      <alignment horizontal="center" vertical="center"/>
    </xf>
    <xf numFmtId="0" fontId="21" fillId="0" borderId="2" xfId="0" applyFont="1" applyFill="1" applyBorder="1"/>
    <xf numFmtId="0" fontId="22" fillId="0" borderId="2" xfId="0" applyNumberFormat="1" applyFont="1" applyBorder="1" applyAlignment="1">
      <alignment horizontal="center" vertical="center"/>
    </xf>
    <xf numFmtId="0" fontId="7" fillId="2" borderId="0" xfId="0" applyFont="1" applyFill="1" applyAlignment="1">
      <alignment horizontal="center" vertical="center"/>
    </xf>
    <xf numFmtId="0" fontId="0" fillId="0" borderId="0" xfId="0" pivotButton="1"/>
    <xf numFmtId="0" fontId="0" fillId="0" borderId="1" xfId="0" applyNumberFormat="1" applyBorder="1" applyAlignment="1">
      <alignment horizontal="center" vertical="center"/>
    </xf>
    <xf numFmtId="0" fontId="0" fillId="0" borderId="1" xfId="0" pivotButton="1" applyBorder="1" applyAlignment="1">
      <alignment horizontal="center" vertical="center"/>
    </xf>
    <xf numFmtId="0" fontId="0" fillId="0" borderId="1" xfId="0" applyBorder="1" applyAlignment="1">
      <alignment horizontal="center" vertical="center"/>
    </xf>
    <xf numFmtId="0" fontId="0" fillId="14" borderId="1" xfId="0" applyNumberFormat="1" applyFill="1" applyBorder="1" applyAlignment="1">
      <alignment horizontal="center" vertical="center"/>
    </xf>
    <xf numFmtId="0" fontId="21" fillId="0" borderId="1" xfId="0" applyFont="1" applyFill="1" applyBorder="1"/>
    <xf numFmtId="0" fontId="22" fillId="0" borderId="1" xfId="0" applyFont="1" applyBorder="1" applyAlignment="1">
      <alignment horizontal="center" vertical="center"/>
    </xf>
    <xf numFmtId="0" fontId="22" fillId="0" borderId="1" xfId="0" applyNumberFormat="1" applyFont="1" applyBorder="1" applyAlignment="1">
      <alignment horizontal="center" vertical="center"/>
    </xf>
    <xf numFmtId="0" fontId="8" fillId="0" borderId="1" xfId="0" applyFont="1" applyBorder="1" applyAlignment="1">
      <alignment wrapText="1"/>
    </xf>
    <xf numFmtId="0" fontId="8" fillId="0" borderId="1" xfId="0" applyFont="1" applyFill="1" applyBorder="1"/>
    <xf numFmtId="0" fontId="9" fillId="0" borderId="1" xfId="0" applyFont="1" applyBorder="1" applyAlignment="1">
      <alignment horizontal="center" vertical="center"/>
    </xf>
    <xf numFmtId="0" fontId="0" fillId="0" borderId="1" xfId="0" applyBorder="1" applyAlignment="1">
      <alignment horizontal="center" vertical="center" wrapText="1"/>
    </xf>
    <xf numFmtId="0" fontId="7" fillId="2" borderId="0" xfId="0" applyFont="1" applyFill="1" applyAlignment="1">
      <alignment horizontal="center" vertical="center"/>
    </xf>
    <xf numFmtId="0" fontId="10" fillId="4" borderId="11" xfId="0" applyFont="1" applyFill="1" applyBorder="1" applyAlignment="1">
      <alignment horizontal="center" wrapText="1"/>
    </xf>
    <xf numFmtId="0" fontId="10" fillId="4" borderId="0" xfId="0" applyFont="1" applyFill="1" applyBorder="1" applyAlignment="1">
      <alignment horizontal="center" wrapText="1"/>
    </xf>
    <xf numFmtId="0" fontId="10" fillId="2" borderId="1" xfId="0" applyFont="1" applyFill="1" applyBorder="1" applyAlignment="1">
      <alignment horizontal="center" wrapText="1"/>
    </xf>
    <xf numFmtId="0" fontId="10" fillId="4" borderId="5" xfId="0" applyFont="1" applyFill="1" applyBorder="1" applyAlignment="1">
      <alignment horizontal="center" wrapText="1"/>
    </xf>
    <xf numFmtId="0" fontId="10" fillId="4" borderId="10" xfId="0" applyFont="1" applyFill="1" applyBorder="1" applyAlignment="1">
      <alignment horizontal="center" wrapText="1"/>
    </xf>
    <xf numFmtId="0" fontId="6" fillId="0" borderId="0" xfId="0" applyFont="1" applyAlignment="1">
      <alignment horizontal="left" vertical="center" wrapText="1"/>
    </xf>
  </cellXfs>
  <cellStyles count="2">
    <cellStyle name="Normal" xfId="0" builtinId="0"/>
    <cellStyle name="Percent" xfId="1" builtinId="5"/>
  </cellStyles>
  <dxfs count="444">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fill>
        <patternFill patternType="none">
          <fgColor indexed="64"/>
          <bgColor indexed="65"/>
        </patternFill>
      </fill>
    </dxf>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solid">
          <fgColor indexed="64"/>
          <bgColor theme="4" tint="0.39997558519241921"/>
        </patternFill>
      </fill>
    </dxf>
    <dxf>
      <fill>
        <patternFill>
          <fgColor theme="6" tint="0.39997558519241921"/>
        </patternFill>
      </fill>
    </dxf>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border>
        <right style="thin">
          <color indexed="64"/>
        </right>
        <top style="thin">
          <color indexed="64"/>
        </top>
        <horizontal style="thin">
          <color indexed="64"/>
        </horizontal>
      </border>
    </dxf>
    <dxf>
      <border>
        <right style="thin">
          <color indexed="64"/>
        </right>
        <top style="thin">
          <color indexed="64"/>
        </top>
        <horizontal style="thin">
          <color indexed="64"/>
        </horizontal>
      </border>
    </dxf>
    <dxf>
      <fill>
        <patternFill patternType="solid">
          <fgColor indexed="64"/>
          <bgColor theme="4" tint="0.39997558519241921"/>
        </patternFill>
      </fill>
    </dxf>
    <dxf>
      <border>
        <horizontal style="thin">
          <color indexed="64"/>
        </horizontal>
      </border>
    </dxf>
    <dxf>
      <border>
        <horizontal style="thin">
          <color indexed="64"/>
        </horizontal>
      </border>
    </dxf>
    <dxf>
      <fill>
        <patternFill>
          <fgColor theme="6" tint="0.39997558519241921"/>
        </patternFill>
      </fill>
    </dxf>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solid">
          <fgColor indexed="64"/>
          <bgColor theme="4" tint="0.39997558519241921"/>
        </patternFill>
      </fill>
    </dxf>
    <dxf>
      <fill>
        <patternFill>
          <fgColor theme="6" tint="0.39997558519241921"/>
        </patternFill>
      </fill>
    </dxf>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border>
        <right style="thin">
          <color indexed="64"/>
        </right>
        <top style="thin">
          <color indexed="64"/>
        </top>
        <horizontal style="thin">
          <color indexed="64"/>
        </horizontal>
      </border>
    </dxf>
    <dxf>
      <border>
        <right style="thin">
          <color indexed="64"/>
        </right>
        <top style="thin">
          <color indexed="64"/>
        </top>
        <horizontal style="thin">
          <color indexed="64"/>
        </horizontal>
      </border>
    </dxf>
    <dxf>
      <fill>
        <patternFill patternType="solid">
          <fgColor indexed="64"/>
          <bgColor theme="4" tint="0.39997558519241921"/>
        </patternFill>
      </fill>
    </dxf>
    <dxf>
      <border>
        <horizontal style="thin">
          <color indexed="64"/>
        </horizontal>
      </border>
    </dxf>
    <dxf>
      <border>
        <horizontal style="thin">
          <color indexed="64"/>
        </horizontal>
      </border>
    </dxf>
    <dxf>
      <fill>
        <patternFill>
          <fgColor theme="6" tint="0.39997558519241921"/>
        </patternFill>
      </fill>
    </dxf>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solid">
          <fgColor indexed="64"/>
          <bgColor theme="4" tint="0.39997558519241921"/>
        </patternFill>
      </fill>
    </dxf>
    <dxf>
      <fill>
        <patternFill>
          <fgColor theme="6" tint="0.39997558519241921"/>
        </patternFill>
      </fill>
    </dxf>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border>
        <right style="thin">
          <color indexed="64"/>
        </right>
        <top style="thin">
          <color indexed="64"/>
        </top>
        <horizontal style="thin">
          <color indexed="64"/>
        </horizontal>
      </border>
    </dxf>
    <dxf>
      <border>
        <right style="thin">
          <color indexed="64"/>
        </right>
        <top style="thin">
          <color indexed="64"/>
        </top>
        <horizontal style="thin">
          <color indexed="64"/>
        </horizontal>
      </border>
    </dxf>
    <dxf>
      <fill>
        <patternFill patternType="solid">
          <fgColor indexed="64"/>
          <bgColor theme="4" tint="0.39997558519241921"/>
        </patternFill>
      </fill>
    </dxf>
    <dxf>
      <border>
        <horizontal style="thin">
          <color indexed="64"/>
        </horizontal>
      </border>
    </dxf>
    <dxf>
      <border>
        <horizontal style="thin">
          <color indexed="64"/>
        </horizontal>
      </border>
    </dxf>
    <dxf>
      <fill>
        <patternFill>
          <fgColor theme="6" tint="0.39997558519241921"/>
        </patternFill>
      </fill>
    </dxf>
    <dxf>
      <fill>
        <patternFill>
          <fgColor theme="6" tint="0.39997558519241921"/>
        </patternFill>
      </fill>
    </dxf>
    <dxf>
      <border>
        <horizontal style="thin">
          <color indexed="64"/>
        </horizontal>
      </border>
    </dxf>
    <dxf>
      <border>
        <horizontal style="thin">
          <color indexed="64"/>
        </horizontal>
      </border>
    </dxf>
    <dxf>
      <fill>
        <patternFill patternType="solid">
          <fgColor indexed="64"/>
          <bgColor theme="4" tint="0.39997558519241921"/>
        </patternFill>
      </fill>
    </dxf>
    <dxf>
      <border>
        <right style="thin">
          <color indexed="64"/>
        </right>
        <top style="thin">
          <color indexed="64"/>
        </top>
        <horizontal style="thin">
          <color indexed="64"/>
        </horizontal>
      </border>
    </dxf>
    <dxf>
      <border>
        <right style="thin">
          <color indexed="64"/>
        </right>
        <top style="thin">
          <color indexed="64"/>
        </top>
        <horizontal style="thin">
          <color indexed="64"/>
        </horizontal>
      </border>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fgColor indexed="64"/>
          <bgColor theme="4" tint="0.39997558519241921"/>
        </patternFill>
      </fill>
    </dxf>
    <dxf>
      <fill>
        <patternFill>
          <bgColor theme="0" tint="-0.249977111117893"/>
        </patternFill>
      </fill>
    </dxf>
    <dxf>
      <border>
        <left style="thin">
          <color indexed="64"/>
        </left>
        <vertical style="thin">
          <color indexed="64"/>
        </vertical>
        <horizontal style="thin">
          <color indexed="64"/>
        </horizontal>
      </border>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rgb="FFFFC000"/>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bgColor theme="0" tint="-0.14999847407452621"/>
        </patternFill>
      </fill>
    </dxf>
    <dxf>
      <fill>
        <patternFill patternType="none">
          <bgColor auto="1"/>
        </patternFill>
      </fill>
    </dxf>
    <dxf>
      <border>
        <horizontal style="thin">
          <color indexed="64"/>
        </horizontal>
      </border>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fill>
        <patternFill patternType="none">
          <bgColor auto="1"/>
        </patternFill>
      </fill>
    </dxf>
    <dxf>
      <fill>
        <patternFill patternType="none">
          <fgColor indexed="64"/>
          <bgColor indexed="65"/>
        </patternFill>
      </fill>
    </dxf>
    <dxf>
      <fill>
        <patternFill>
          <fgColor indexed="64"/>
          <bgColor theme="0" tint="-0.34998626667073579"/>
        </patternFill>
      </fill>
    </dxf>
    <dxf>
      <border>
        <vertical style="thin">
          <color indexed="64"/>
        </vertical>
      </border>
    </dxf>
    <dxf>
      <border>
        <vertical style="thin">
          <color indexed="64"/>
        </vertical>
      </border>
    </dxf>
    <dxf>
      <border>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top style="thin">
          <color indexed="64"/>
        </top>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vertical style="thin">
          <color indexed="64"/>
        </vertical>
      </border>
    </dxf>
    <dxf>
      <border>
        <vertical style="thin">
          <color indexed="64"/>
        </vertical>
      </border>
    </dxf>
    <dxf>
      <border>
        <top style="thin">
          <color indexed="64"/>
        </top>
        <vertical style="thin">
          <color indexed="64"/>
        </vertical>
      </border>
    </dxf>
    <dxf>
      <border>
        <top style="thin">
          <color indexed="64"/>
        </top>
        <vertical style="thin">
          <color indexed="64"/>
        </vertical>
      </border>
    </dxf>
    <dxf>
      <alignment vertical="center"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border>
        <top style="thin">
          <color indexed="64"/>
        </top>
      </border>
    </dxf>
    <dxf>
      <alignment horizontal="center" readingOrder="0"/>
    </dxf>
    <dxf>
      <border>
        <left style="thin">
          <color indexed="64"/>
        </left>
        <right style="thin">
          <color indexed="64"/>
        </right>
        <top style="thin">
          <color indexed="64"/>
        </top>
        <bottom style="thin">
          <color indexed="64"/>
        </bottom>
      </border>
    </dxf>
    <dxf>
      <fill>
        <patternFill>
          <fgColor theme="6" tint="0.39997558519241921"/>
        </patternFill>
      </fill>
    </dxf>
    <dxf>
      <fill>
        <patternFill patternType="solid">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none">
          <fgColor indexed="64"/>
          <bgColor indexed="65"/>
        </patternFill>
      </fill>
    </dxf>
    <dxf>
      <fill>
        <patternFill>
          <fgColor indexed="64"/>
          <bgColor theme="4"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rgb="FFFFC000"/>
        </patternFill>
      </fill>
    </dxf>
    <dxf>
      <fill>
        <patternFill patternType="solid">
          <bgColor theme="0" tint="-0.34998626667073579"/>
        </patternFill>
      </fill>
    </dxf>
    <dxf>
      <fill>
        <patternFill patternType="solid">
          <bgColor theme="4" tint="0.39997558519241921"/>
        </patternFill>
      </fill>
    </dxf>
    <dxf>
      <fill>
        <patternFill patternType="solid">
          <bgColor theme="4" tint="0.39997558519241921"/>
        </patternFill>
      </fill>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alignment vertical="center" readingOrder="0"/>
    </dxf>
    <dxf>
      <alignment wrapText="1" readingOrder="0"/>
    </dxf>
    <dxf>
      <border>
        <top style="thin">
          <color indexed="64"/>
        </top>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alignment horizontal="center" readingOrder="0"/>
    </dxf>
    <dxf>
      <border>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outhern Power 121724" refreshedDate="45643.980380208333" createdVersion="5" refreshedVersion="8" recordCount="125" xr:uid="{00000000-000A-0000-FFFF-FFFF00000000}">
  <cacheSource type="worksheet">
    <worksheetSource name="Table1"/>
  </cacheSource>
  <cacheFields count="29">
    <cacheField name="Request Type" numFmtId="0">
      <sharedItems count="11">
        <s v="NPRR"/>
        <s v="PGRR"/>
        <s v="NOGRR"/>
        <s v="OBDRR"/>
        <s v="SCR"/>
        <s v="SMOGRR"/>
        <s v="RMGRR"/>
        <s v="LPGRR"/>
        <s v="VCMRR"/>
        <s v="RRGRR" u="1"/>
        <s v="COPMGRR" u="1"/>
      </sharedItems>
    </cacheField>
    <cacheField name="Revision Request" numFmtId="0">
      <sharedItems/>
    </cacheField>
    <cacheField name="RR Title" numFmtId="0">
      <sharedItems/>
    </cacheField>
    <cacheField name="Sponsor" numFmtId="0">
      <sharedItems/>
    </cacheField>
    <cacheField name="Sponsor Type" numFmtId="0">
      <sharedItems count="6">
        <s v="ERCOT"/>
        <s v="Market Participant"/>
        <s v="Working Group / Task Force"/>
        <s v="IMM" u="1"/>
        <s v=" " u="1"/>
        <s v="s" u="1"/>
      </sharedItems>
    </cacheField>
    <cacheField name="Reason for Revision Request" numFmtId="0">
      <sharedItems/>
    </cacheField>
    <cacheField name="Status" numFmtId="0">
      <sharedItems count="6">
        <s v="In Process"/>
        <s v="Approved"/>
        <s v="Withdrawn" u="1"/>
        <s v="Rejected" u="1"/>
        <s v="s" u="1"/>
        <s v="Pending" u="1"/>
      </sharedItems>
    </cacheField>
    <cacheField name="1" numFmtId="0">
      <sharedItems containsBlank="1"/>
    </cacheField>
    <cacheField name="2" numFmtId="0">
      <sharedItems containsBlank="1"/>
    </cacheField>
    <cacheField name="3" numFmtId="0">
      <sharedItems containsBlank="1"/>
    </cacheField>
    <cacheField name="4" numFmtId="0">
      <sharedItems containsBlank="1"/>
    </cacheField>
    <cacheField name="5" numFmtId="0">
      <sharedItems containsBlank="1"/>
    </cacheField>
    <cacheField name="6" numFmtId="0">
      <sharedItems containsBlank="1"/>
    </cacheField>
    <cacheField name="7" numFmtId="0">
      <sharedItems containsBlank="1"/>
    </cacheField>
    <cacheField name="8" numFmtId="0">
      <sharedItems containsBlank="1"/>
    </cacheField>
    <cacheField name="9" numFmtId="0">
      <sharedItems containsBlank="1"/>
    </cacheField>
    <cacheField name="10" numFmtId="0">
      <sharedItems containsBlank="1"/>
    </cacheField>
    <cacheField name="11" numFmtId="0">
      <sharedItems containsBlank="1"/>
    </cacheField>
    <cacheField name="12" numFmtId="0">
      <sharedItems containsBlank="1"/>
    </cacheField>
    <cacheField name="13" numFmtId="0">
      <sharedItems containsBlank="1"/>
    </cacheField>
    <cacheField name="14" numFmtId="0">
      <sharedItems containsBlank="1"/>
    </cacheField>
    <cacheField name="15" numFmtId="0">
      <sharedItems containsBlank="1"/>
    </cacheField>
    <cacheField name="16" numFmtId="0">
      <sharedItems containsBlank="1"/>
    </cacheField>
    <cacheField name="17" numFmtId="0">
      <sharedItems containsBlank="1"/>
    </cacheField>
    <cacheField name="18" numFmtId="0">
      <sharedItems containsNonDate="0" containsString="0" containsBlank="1"/>
    </cacheField>
    <cacheField name="Optimize use of ERCOT, Inc.’s resources" numFmtId="0">
      <sharedItems/>
    </cacheField>
    <cacheField name="Enhance operating capabilities" numFmtId="0">
      <sharedItems/>
    </cacheField>
    <cacheField name="Advance competitive solutions" numFmtId="0">
      <sharedItems/>
    </cacheField>
    <cacheField name="Improve information exchange"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outhern Power 121724" refreshedDate="45643.980530324072" createdVersion="8" refreshedVersion="8" minRefreshableVersion="3" recordCount="125" xr:uid="{E573846B-53CD-4BC9-9F36-B4E4852B7714}">
  <cacheSource type="worksheet">
    <worksheetSource name="Table1[[Request Type]:[18]]"/>
  </cacheSource>
  <cacheFields count="25">
    <cacheField name="Request Type" numFmtId="0">
      <sharedItems count="10">
        <s v="NPRR"/>
        <s v="PGRR"/>
        <s v="NOGRR"/>
        <s v="OBDRR"/>
        <s v="SCR"/>
        <s v="SMOGRR"/>
        <s v="RMGRR"/>
        <s v="LPGRR"/>
        <s v="VCMRR"/>
        <s v="RRGRR" u="1"/>
      </sharedItems>
    </cacheField>
    <cacheField name="Revision Request" numFmtId="0">
      <sharedItems/>
    </cacheField>
    <cacheField name="RR Title" numFmtId="0">
      <sharedItems/>
    </cacheField>
    <cacheField name="Sponsor" numFmtId="0">
      <sharedItems/>
    </cacheField>
    <cacheField name="Sponsor Type" numFmtId="0">
      <sharedItems/>
    </cacheField>
    <cacheField name="Reason for Revision Request" numFmtId="0">
      <sharedItems count="7">
        <s v="Regulatory"/>
        <s v="1SPO"/>
        <s v="2SPO"/>
        <s v="General"/>
        <s v="Board/PUCT Directive"/>
        <s v="SPO1" u="1"/>
        <s v="SPO2" u="1"/>
      </sharedItems>
    </cacheField>
    <cacheField name="Status" numFmtId="0">
      <sharedItems count="2">
        <s v="In Process"/>
        <s v="Approved"/>
      </sharedItems>
    </cacheField>
    <cacheField name="1" numFmtId="0">
      <sharedItems containsBlank="1"/>
    </cacheField>
    <cacheField name="2" numFmtId="0">
      <sharedItems containsBlank="1"/>
    </cacheField>
    <cacheField name="3" numFmtId="0">
      <sharedItems containsBlank="1"/>
    </cacheField>
    <cacheField name="4" numFmtId="0">
      <sharedItems containsBlank="1"/>
    </cacheField>
    <cacheField name="5" numFmtId="0">
      <sharedItems containsBlank="1"/>
    </cacheField>
    <cacheField name="6" numFmtId="0">
      <sharedItems containsBlank="1"/>
    </cacheField>
    <cacheField name="7" numFmtId="0">
      <sharedItems containsBlank="1"/>
    </cacheField>
    <cacheField name="8" numFmtId="0">
      <sharedItems containsBlank="1"/>
    </cacheField>
    <cacheField name="9" numFmtId="0">
      <sharedItems containsBlank="1"/>
    </cacheField>
    <cacheField name="10" numFmtId="0">
      <sharedItems containsBlank="1"/>
    </cacheField>
    <cacheField name="11" numFmtId="0">
      <sharedItems containsBlank="1"/>
    </cacheField>
    <cacheField name="12" numFmtId="0">
      <sharedItems containsBlank="1"/>
    </cacheField>
    <cacheField name="13" numFmtId="0">
      <sharedItems containsBlank="1"/>
    </cacheField>
    <cacheField name="14" numFmtId="0">
      <sharedItems containsBlank="1"/>
    </cacheField>
    <cacheField name="15" numFmtId="0">
      <sharedItems containsBlank="1"/>
    </cacheField>
    <cacheField name="16" numFmtId="0">
      <sharedItems containsBlank="1"/>
    </cacheField>
    <cacheField name="17" numFmtId="0">
      <sharedItems containsBlank="1"/>
    </cacheField>
    <cacheField name="18"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x v="0"/>
    <s v="NPRR956"/>
    <s v="Designation of Providers of Transmission Additions"/>
    <s v="ERCOT"/>
    <x v="0"/>
    <s v="Regulatory"/>
    <x v="0"/>
    <m/>
    <m/>
    <s v="X"/>
    <m/>
    <m/>
    <m/>
    <m/>
    <m/>
    <m/>
    <m/>
    <m/>
    <m/>
    <m/>
    <m/>
    <m/>
    <m/>
    <m/>
    <m/>
    <s v=""/>
    <s v="X"/>
    <s v=""/>
    <s v=""/>
  </r>
  <r>
    <x v="0"/>
    <s v="NPRR1070"/>
    <s v="Planning Criteria for GTC Exit Solutions"/>
    <s v="EDF Renewables / Pattern Energy"/>
    <x v="1"/>
    <s v="1SPO"/>
    <x v="0"/>
    <m/>
    <m/>
    <s v="X"/>
    <m/>
    <s v="X"/>
    <m/>
    <m/>
    <m/>
    <m/>
    <m/>
    <m/>
    <m/>
    <m/>
    <m/>
    <m/>
    <m/>
    <m/>
    <m/>
    <s v=""/>
    <s v="X"/>
    <s v=""/>
    <s v=""/>
  </r>
  <r>
    <x v="1"/>
    <s v="PGRR073"/>
    <s v="Related to NPRR956, Designation of Providers of Transmission Additions"/>
    <s v="ERCOT"/>
    <x v="0"/>
    <s v="Regulatory"/>
    <x v="0"/>
    <m/>
    <m/>
    <s v="X"/>
    <m/>
    <m/>
    <m/>
    <m/>
    <m/>
    <m/>
    <m/>
    <m/>
    <m/>
    <m/>
    <m/>
    <m/>
    <m/>
    <m/>
    <m/>
    <s v=""/>
    <s v="X"/>
    <s v=""/>
    <s v=""/>
  </r>
  <r>
    <x v="2"/>
    <s v="NOGRR245"/>
    <s v="Inverter-Based Resource (IBR) Ride-Through Requirements"/>
    <s v="ERCOT"/>
    <x v="0"/>
    <s v="1SPO"/>
    <x v="1"/>
    <m/>
    <m/>
    <s v="X"/>
    <m/>
    <m/>
    <m/>
    <m/>
    <m/>
    <m/>
    <m/>
    <m/>
    <m/>
    <m/>
    <m/>
    <m/>
    <m/>
    <m/>
    <m/>
    <s v=""/>
    <s v="X"/>
    <s v=""/>
    <s v=""/>
  </r>
  <r>
    <x v="0"/>
    <s v="NPRR1170"/>
    <s v="_x0009_Capturing Natural Gas Delivery Information for Natural Gas Generation Resources"/>
    <s v="ERCOT"/>
    <x v="0"/>
    <s v="1SPO"/>
    <x v="1"/>
    <m/>
    <m/>
    <m/>
    <m/>
    <m/>
    <m/>
    <m/>
    <m/>
    <m/>
    <m/>
    <m/>
    <m/>
    <m/>
    <m/>
    <m/>
    <m/>
    <m/>
    <m/>
    <s v=""/>
    <s v=""/>
    <s v=""/>
    <s v=""/>
  </r>
  <r>
    <x v="0"/>
    <s v="NPRR1172"/>
    <s v="Fuel Adder Definition, Mitigated Offer Caps, and RUC Clawback"/>
    <s v="Joint Consumers"/>
    <x v="1"/>
    <s v="2SPO"/>
    <x v="1"/>
    <m/>
    <m/>
    <s v="X"/>
    <m/>
    <m/>
    <s v="X"/>
    <s v="X"/>
    <m/>
    <m/>
    <m/>
    <m/>
    <s v="X"/>
    <m/>
    <m/>
    <m/>
    <s v="X"/>
    <m/>
    <m/>
    <s v=""/>
    <s v="X"/>
    <s v="X"/>
    <s v=""/>
  </r>
  <r>
    <x v="1"/>
    <s v="PGRR106"/>
    <s v="Clarify Projects Included in Transmission Project Information and Tracking (TPIT) Report"/>
    <s v="ERCOT"/>
    <x v="0"/>
    <s v="General"/>
    <x v="1"/>
    <m/>
    <m/>
    <s v="X"/>
    <m/>
    <m/>
    <m/>
    <m/>
    <m/>
    <m/>
    <m/>
    <m/>
    <m/>
    <m/>
    <m/>
    <m/>
    <m/>
    <m/>
    <m/>
    <s v=""/>
    <s v="X"/>
    <s v=""/>
    <s v=""/>
  </r>
  <r>
    <x v="0"/>
    <s v="NPRR1179"/>
    <s v="Fuel Purchase Requirements for Resources Submitting RUC Fuel Costs"/>
    <s v="ERCOT"/>
    <x v="0"/>
    <s v="2SPO"/>
    <x v="1"/>
    <m/>
    <m/>
    <m/>
    <m/>
    <s v="X"/>
    <s v="X"/>
    <s v="X"/>
    <m/>
    <m/>
    <m/>
    <m/>
    <m/>
    <m/>
    <m/>
    <m/>
    <m/>
    <m/>
    <m/>
    <s v=""/>
    <s v="X"/>
    <s v="X"/>
    <s v=""/>
  </r>
  <r>
    <x v="0"/>
    <s v="NPRR1180"/>
    <s v="Inclusion of Forecasted Load in Planning Analyses"/>
    <s v="Oncor"/>
    <x v="1"/>
    <s v="Regulatory"/>
    <x v="0"/>
    <m/>
    <m/>
    <m/>
    <m/>
    <s v="X"/>
    <m/>
    <m/>
    <m/>
    <m/>
    <m/>
    <m/>
    <m/>
    <m/>
    <m/>
    <m/>
    <m/>
    <m/>
    <m/>
    <s v=""/>
    <s v="X"/>
    <s v=""/>
    <s v=""/>
  </r>
  <r>
    <x v="0"/>
    <s v="NPRR1181"/>
    <s v="Submission of Seasonal Coal and Lignite Inventory Declaration"/>
    <s v="ERCOT"/>
    <x v="0"/>
    <s v="1SPO"/>
    <x v="1"/>
    <m/>
    <m/>
    <m/>
    <m/>
    <s v="X"/>
    <m/>
    <m/>
    <m/>
    <m/>
    <m/>
    <m/>
    <m/>
    <m/>
    <m/>
    <m/>
    <m/>
    <m/>
    <m/>
    <s v=""/>
    <s v="X"/>
    <s v=""/>
    <s v=""/>
  </r>
  <r>
    <x v="1"/>
    <s v="PGRR107"/>
    <s v="Related to NPRR1180, Inclusion of Forecasted Load in Planning Analyses"/>
    <s v="Oncor"/>
    <x v="1"/>
    <s v="Regulatory"/>
    <x v="0"/>
    <m/>
    <m/>
    <m/>
    <m/>
    <s v="X"/>
    <m/>
    <m/>
    <m/>
    <m/>
    <m/>
    <m/>
    <m/>
    <m/>
    <m/>
    <m/>
    <m/>
    <m/>
    <m/>
    <s v=""/>
    <s v="X"/>
    <s v=""/>
    <s v=""/>
  </r>
  <r>
    <x v="0"/>
    <s v="NPRR1186"/>
    <s v="Improvements Prior to the RTC+B Project for Better ESR State of Charge Awareness, Accounting, and Monitoring"/>
    <s v="ERCOT"/>
    <x v="0"/>
    <s v="1SPO"/>
    <x v="1"/>
    <s v="X"/>
    <s v="X"/>
    <m/>
    <m/>
    <s v="X"/>
    <m/>
    <s v="X"/>
    <m/>
    <s v="X"/>
    <m/>
    <m/>
    <m/>
    <m/>
    <m/>
    <m/>
    <m/>
    <s v="X"/>
    <m/>
    <s v="X"/>
    <s v="X"/>
    <s v="X"/>
    <s v=""/>
  </r>
  <r>
    <x v="0"/>
    <s v="NPRR1188"/>
    <s v="Implement Nodal Dispatch and Energy Settlement for Controllable Load Resources"/>
    <s v="ERCOT"/>
    <x v="0"/>
    <s v="Board/PUCT Directive"/>
    <x v="1"/>
    <s v="X"/>
    <s v="X"/>
    <m/>
    <m/>
    <m/>
    <m/>
    <s v="X"/>
    <m/>
    <m/>
    <m/>
    <m/>
    <s v="X"/>
    <m/>
    <m/>
    <m/>
    <m/>
    <m/>
    <m/>
    <s v="X"/>
    <s v="X"/>
    <s v="X"/>
    <s v=""/>
  </r>
  <r>
    <x v="2"/>
    <s v="NOGRR255"/>
    <s v="High Resolution Data Requirements"/>
    <s v="ERCOT"/>
    <x v="0"/>
    <s v="1SPO"/>
    <x v="1"/>
    <m/>
    <m/>
    <s v="X"/>
    <m/>
    <s v="X"/>
    <m/>
    <m/>
    <m/>
    <m/>
    <m/>
    <m/>
    <m/>
    <m/>
    <m/>
    <m/>
    <m/>
    <m/>
    <m/>
    <s v=""/>
    <s v="X"/>
    <s v=""/>
    <s v=""/>
  </r>
  <r>
    <x v="3"/>
    <s v="OBDRR046"/>
    <s v="Related to NPRR1188, Implement Nodal Dispatch and Energy Settlement for Controllable Load Resources"/>
    <s v="ERCOT"/>
    <x v="0"/>
    <s v="Board/PUCT Directive"/>
    <x v="1"/>
    <s v="X"/>
    <s v="X"/>
    <m/>
    <m/>
    <m/>
    <m/>
    <s v="X"/>
    <m/>
    <m/>
    <m/>
    <m/>
    <s v="X"/>
    <m/>
    <m/>
    <m/>
    <m/>
    <m/>
    <m/>
    <s v="X"/>
    <s v="X"/>
    <s v="X"/>
    <s v=""/>
  </r>
  <r>
    <x v="1"/>
    <s v="PGRR109"/>
    <s v="Dynamic Model Review Process Improvement for Inverter-Based Resource (IBR) Modification"/>
    <s v="ERCOT"/>
    <x v="0"/>
    <s v="1SPO"/>
    <x v="1"/>
    <m/>
    <m/>
    <s v="X"/>
    <m/>
    <m/>
    <m/>
    <s v="X"/>
    <m/>
    <m/>
    <m/>
    <m/>
    <m/>
    <m/>
    <m/>
    <m/>
    <m/>
    <m/>
    <m/>
    <s v=""/>
    <s v="X"/>
    <s v="X"/>
    <s v=""/>
  </r>
  <r>
    <x v="1"/>
    <s v="PGRR110"/>
    <s v="Revision to Accommodate Steady-State Node-Breaker Modeling"/>
    <s v="ERCOT"/>
    <x v="0"/>
    <s v="General"/>
    <x v="1"/>
    <m/>
    <m/>
    <m/>
    <m/>
    <m/>
    <m/>
    <s v="X"/>
    <m/>
    <m/>
    <m/>
    <m/>
    <m/>
    <m/>
    <m/>
    <m/>
    <m/>
    <m/>
    <m/>
    <s v=""/>
    <s v=""/>
    <s v="X"/>
    <s v=""/>
  </r>
  <r>
    <x v="4"/>
    <s v="SCR825"/>
    <s v="ERCOT Voice Communications Aggregation"/>
    <s v="Tenaska"/>
    <x v="1"/>
    <s v="1SPO"/>
    <x v="1"/>
    <m/>
    <m/>
    <m/>
    <m/>
    <m/>
    <m/>
    <s v="X"/>
    <m/>
    <m/>
    <m/>
    <m/>
    <m/>
    <m/>
    <m/>
    <m/>
    <m/>
    <m/>
    <m/>
    <s v=""/>
    <s v=""/>
    <s v="X"/>
    <s v=""/>
  </r>
  <r>
    <x v="2"/>
    <s v="NOGRR257"/>
    <s v="Removal of Redundant ERS Reporting Requirement"/>
    <s v="ERCOT"/>
    <x v="0"/>
    <s v="General"/>
    <x v="1"/>
    <m/>
    <m/>
    <m/>
    <m/>
    <m/>
    <m/>
    <m/>
    <m/>
    <m/>
    <m/>
    <m/>
    <m/>
    <m/>
    <m/>
    <m/>
    <m/>
    <m/>
    <m/>
    <s v=""/>
    <s v=""/>
    <s v=""/>
    <s v=""/>
  </r>
  <r>
    <x v="5"/>
    <s v="SMOGRR027"/>
    <s v="Move OBD to Settlement Metering Operating Guide – EPS Metering Design Proposal"/>
    <s v="ERCOT"/>
    <x v="0"/>
    <s v="General"/>
    <x v="1"/>
    <m/>
    <m/>
    <m/>
    <m/>
    <m/>
    <m/>
    <m/>
    <m/>
    <m/>
    <m/>
    <m/>
    <m/>
    <m/>
    <m/>
    <m/>
    <m/>
    <m/>
    <m/>
    <s v=""/>
    <s v=""/>
    <s v=""/>
    <s v=""/>
  </r>
  <r>
    <x v="1"/>
    <s v="PGRR112"/>
    <s v="Dynamic Data Model and Full Interconnection Study (FIS) Deadline for Quarterly Stability Assessment"/>
    <s v="ERCOT"/>
    <x v="0"/>
    <s v="General"/>
    <x v="1"/>
    <m/>
    <m/>
    <m/>
    <s v="X"/>
    <m/>
    <m/>
    <s v="X"/>
    <m/>
    <m/>
    <m/>
    <m/>
    <m/>
    <m/>
    <m/>
    <m/>
    <m/>
    <m/>
    <m/>
    <s v=""/>
    <s v=""/>
    <s v="X"/>
    <s v=""/>
  </r>
  <r>
    <x v="2"/>
    <s v="NOGRR258"/>
    <s v="Related to NPRR1198, Congestion Mitigation Using Topology Reconfigurations"/>
    <s v="EDF Renewables"/>
    <x v="1"/>
    <s v="2SPO"/>
    <x v="1"/>
    <m/>
    <m/>
    <m/>
    <m/>
    <s v="X"/>
    <m/>
    <s v="X"/>
    <m/>
    <m/>
    <m/>
    <m/>
    <m/>
    <m/>
    <m/>
    <m/>
    <m/>
    <m/>
    <m/>
    <s v=""/>
    <s v="X"/>
    <s v="X"/>
    <s v=""/>
  </r>
  <r>
    <x v="0"/>
    <s v="NPRR1190"/>
    <s v="High Dispatch Limit Override Provision for Increased NOIE Load Costs"/>
    <s v="Joint Sponsors"/>
    <x v="1"/>
    <s v="General"/>
    <x v="0"/>
    <m/>
    <m/>
    <m/>
    <m/>
    <m/>
    <m/>
    <s v="X"/>
    <m/>
    <m/>
    <m/>
    <m/>
    <s v="X"/>
    <m/>
    <m/>
    <m/>
    <m/>
    <m/>
    <m/>
    <s v=""/>
    <s v=""/>
    <s v="X"/>
    <s v=""/>
  </r>
  <r>
    <x v="0"/>
    <s v="NPRR1192"/>
    <s v="Move OBD to Section 22 – Requirements for Aggregate Load Resource Participation in the ERCOT Markets"/>
    <s v="ERCOT"/>
    <x v="0"/>
    <s v="General"/>
    <x v="1"/>
    <m/>
    <m/>
    <m/>
    <m/>
    <m/>
    <m/>
    <m/>
    <m/>
    <m/>
    <m/>
    <m/>
    <m/>
    <m/>
    <m/>
    <m/>
    <m/>
    <m/>
    <m/>
    <s v=""/>
    <s v=""/>
    <s v=""/>
    <s v=""/>
  </r>
  <r>
    <x v="0"/>
    <s v="NPRR1193"/>
    <s v="Related to SMOGRR027, Move OBD to Settlement Metering Operating Guide – EPS Metering Design Proposal"/>
    <s v="ERCOT"/>
    <x v="0"/>
    <s v="General"/>
    <x v="1"/>
    <m/>
    <m/>
    <m/>
    <m/>
    <m/>
    <m/>
    <m/>
    <m/>
    <m/>
    <m/>
    <m/>
    <m/>
    <m/>
    <m/>
    <m/>
    <m/>
    <m/>
    <m/>
    <s v=""/>
    <s v=""/>
    <s v=""/>
    <s v=""/>
  </r>
  <r>
    <x v="0"/>
    <s v="NPRR1195"/>
    <s v="Resource Entity Metering Facilities Maintenance"/>
    <s v="STEC"/>
    <x v="1"/>
    <s v="Regulatory"/>
    <x v="1"/>
    <m/>
    <m/>
    <m/>
    <m/>
    <m/>
    <m/>
    <s v="X"/>
    <m/>
    <m/>
    <m/>
    <m/>
    <m/>
    <m/>
    <m/>
    <m/>
    <m/>
    <m/>
    <m/>
    <s v=""/>
    <s v=""/>
    <s v="X"/>
    <s v=""/>
  </r>
  <r>
    <x v="0"/>
    <s v="NPRR1196"/>
    <s v="Correction of NCLR Ancillary Service Failed Quantity Calculations under NPRR1149"/>
    <s v="ERCOT"/>
    <x v="0"/>
    <s v="General"/>
    <x v="1"/>
    <m/>
    <m/>
    <m/>
    <m/>
    <m/>
    <m/>
    <s v="X"/>
    <m/>
    <m/>
    <m/>
    <m/>
    <m/>
    <m/>
    <m/>
    <m/>
    <m/>
    <m/>
    <m/>
    <s v=""/>
    <s v=""/>
    <s v="X"/>
    <s v=""/>
  </r>
  <r>
    <x v="0"/>
    <s v="NPRR1197"/>
    <s v="Energy Storage Resource (ESR) Non-Charging Load(s) Optional Exclusion from EPS Netting Arrangement"/>
    <s v="Engie"/>
    <x v="1"/>
    <s v="General"/>
    <x v="1"/>
    <m/>
    <m/>
    <m/>
    <m/>
    <m/>
    <m/>
    <s v="X"/>
    <m/>
    <m/>
    <m/>
    <m/>
    <m/>
    <m/>
    <m/>
    <m/>
    <m/>
    <m/>
    <m/>
    <s v=""/>
    <s v=""/>
    <s v="X"/>
    <s v=""/>
  </r>
  <r>
    <x v="0"/>
    <s v="NPRR1198"/>
    <s v="Congestion Mitigation Using Topology Reconfigurations"/>
    <s v="EDF Renewables"/>
    <x v="1"/>
    <s v="2SPO"/>
    <x v="1"/>
    <m/>
    <m/>
    <m/>
    <m/>
    <s v="X"/>
    <m/>
    <s v="X"/>
    <m/>
    <m/>
    <m/>
    <m/>
    <m/>
    <m/>
    <m/>
    <m/>
    <m/>
    <m/>
    <m/>
    <s v=""/>
    <s v="X"/>
    <s v="X"/>
    <s v=""/>
  </r>
  <r>
    <x v="0"/>
    <s v="NPRR1199"/>
    <s v="Implementation of Lone Star Infrastructure Protection Act (LSIPA) Requirements"/>
    <s v="ERCOT"/>
    <x v="0"/>
    <s v="Regulatory"/>
    <x v="1"/>
    <m/>
    <s v="X"/>
    <m/>
    <m/>
    <m/>
    <m/>
    <s v="X"/>
    <m/>
    <m/>
    <m/>
    <m/>
    <m/>
    <m/>
    <m/>
    <m/>
    <m/>
    <m/>
    <m/>
    <s v=""/>
    <s v="X"/>
    <s v="X"/>
    <s v=""/>
  </r>
  <r>
    <x v="0"/>
    <s v="NPRR1201"/>
    <s v="Limitations on Resettlement Timeline and Default Uplift Exposure Adjustments"/>
    <s v="ERCOT"/>
    <x v="0"/>
    <s v="General"/>
    <x v="1"/>
    <m/>
    <m/>
    <m/>
    <m/>
    <m/>
    <m/>
    <m/>
    <m/>
    <m/>
    <m/>
    <m/>
    <s v="X"/>
    <m/>
    <m/>
    <m/>
    <m/>
    <m/>
    <m/>
    <s v=""/>
    <s v=""/>
    <s v="X"/>
    <s v=""/>
  </r>
  <r>
    <x v="0"/>
    <s v="NPRR1202"/>
    <s v="Refundable Deposits for Large Load Interconnection Studies"/>
    <s v="Lancium"/>
    <x v="1"/>
    <s v="1SPO"/>
    <x v="0"/>
    <m/>
    <m/>
    <m/>
    <s v="X"/>
    <s v="X"/>
    <m/>
    <s v="X"/>
    <m/>
    <m/>
    <m/>
    <m/>
    <m/>
    <m/>
    <m/>
    <m/>
    <m/>
    <m/>
    <m/>
    <s v=""/>
    <s v="X"/>
    <s v="X"/>
    <s v=""/>
  </r>
  <r>
    <x v="4"/>
    <s v="SCR826"/>
    <s v="ERCOT.com Enhancements"/>
    <s v="Residential Consumer"/>
    <x v="1"/>
    <s v="General"/>
    <x v="0"/>
    <m/>
    <m/>
    <m/>
    <m/>
    <m/>
    <m/>
    <m/>
    <m/>
    <m/>
    <m/>
    <m/>
    <m/>
    <m/>
    <s v="X"/>
    <m/>
    <m/>
    <m/>
    <m/>
    <s v=""/>
    <s v=""/>
    <s v=""/>
    <s v="X"/>
  </r>
  <r>
    <x v="4"/>
    <s v="SCR827"/>
    <s v="_x0009_Grid Conditions Graph Addition for Operating Reserve Demand Curve (ORDC) Level"/>
    <s v="ACES"/>
    <x v="1"/>
    <s v="General"/>
    <x v="0"/>
    <m/>
    <m/>
    <m/>
    <m/>
    <m/>
    <m/>
    <m/>
    <m/>
    <m/>
    <m/>
    <m/>
    <m/>
    <m/>
    <s v="X"/>
    <m/>
    <m/>
    <m/>
    <m/>
    <s v=""/>
    <s v=""/>
    <s v=""/>
    <s v="X"/>
  </r>
  <r>
    <x v="0"/>
    <s v="NPRR1204"/>
    <s v="Considerations of State of Charge with Real-Time Co-Optimization Implementation"/>
    <s v="ERCOT"/>
    <x v="0"/>
    <s v="1SPO"/>
    <x v="1"/>
    <s v="X"/>
    <s v="X"/>
    <m/>
    <m/>
    <s v="X"/>
    <m/>
    <s v="X"/>
    <m/>
    <s v="X"/>
    <m/>
    <m/>
    <m/>
    <m/>
    <m/>
    <m/>
    <m/>
    <s v="X"/>
    <m/>
    <s v="X"/>
    <s v="X"/>
    <s v="X"/>
    <s v=""/>
  </r>
  <r>
    <x v="1"/>
    <s v="PGRR113"/>
    <s v="Related to NPRR1198, Congestion Mitigation Using Topology Reconfigurations"/>
    <s v="ERCOT"/>
    <x v="0"/>
    <s v="2SPO"/>
    <x v="1"/>
    <m/>
    <m/>
    <m/>
    <m/>
    <s v="X"/>
    <m/>
    <s v="X"/>
    <m/>
    <m/>
    <m/>
    <m/>
    <m/>
    <m/>
    <m/>
    <m/>
    <m/>
    <m/>
    <m/>
    <s v=""/>
    <s v="X"/>
    <s v="X"/>
    <s v=""/>
  </r>
  <r>
    <x v="0"/>
    <s v="NPRR1205"/>
    <s v="Revisions to Credit Qualification Requirements of Banks and Insurance Companies"/>
    <s v="ERCOT"/>
    <x v="0"/>
    <s v="General"/>
    <x v="1"/>
    <m/>
    <m/>
    <m/>
    <m/>
    <m/>
    <m/>
    <s v="X"/>
    <m/>
    <m/>
    <m/>
    <m/>
    <m/>
    <m/>
    <m/>
    <s v="X"/>
    <m/>
    <m/>
    <m/>
    <s v=""/>
    <s v=""/>
    <s v="X"/>
    <s v=""/>
  </r>
  <r>
    <x v="0"/>
    <s v="NPRR1206"/>
    <s v="Revisions to QSE Operations and Termination Requirements, and Elimination of Providing Certain Market Participant Principal Information"/>
    <s v="ERCOT"/>
    <x v="0"/>
    <s v="1SPO"/>
    <x v="1"/>
    <m/>
    <m/>
    <m/>
    <m/>
    <m/>
    <m/>
    <s v="X"/>
    <m/>
    <m/>
    <m/>
    <m/>
    <m/>
    <m/>
    <m/>
    <m/>
    <m/>
    <m/>
    <m/>
    <s v=""/>
    <s v=""/>
    <s v="X"/>
    <s v=""/>
  </r>
  <r>
    <x v="0"/>
    <s v="NPRR1207"/>
    <s v="Incidental Disclosure of Protected Information and ECEII During ERCOT Control Room Tours"/>
    <s v="ERCOT"/>
    <x v="0"/>
    <s v="1SPO"/>
    <x v="1"/>
    <m/>
    <m/>
    <m/>
    <m/>
    <m/>
    <m/>
    <m/>
    <m/>
    <m/>
    <m/>
    <m/>
    <m/>
    <m/>
    <m/>
    <m/>
    <m/>
    <m/>
    <m/>
    <s v=""/>
    <s v=""/>
    <s v=""/>
    <s v=""/>
  </r>
  <r>
    <x v="0"/>
    <s v="NPRR1208"/>
    <s v="Creation of Invoice Report"/>
    <s v="Reliant Energhy"/>
    <x v="1"/>
    <s v="General"/>
    <x v="1"/>
    <m/>
    <m/>
    <m/>
    <m/>
    <m/>
    <m/>
    <m/>
    <m/>
    <m/>
    <m/>
    <m/>
    <m/>
    <m/>
    <s v="X"/>
    <m/>
    <m/>
    <m/>
    <m/>
    <s v=""/>
    <s v=""/>
    <s v=""/>
    <s v="X"/>
  </r>
  <r>
    <x v="0"/>
    <s v="NPRR1210"/>
    <s v="Next Start Resource Test and Load-Carrying Test Frequency"/>
    <s v="ERCOT"/>
    <x v="0"/>
    <s v="Regulatory"/>
    <x v="1"/>
    <m/>
    <m/>
    <s v="X"/>
    <m/>
    <m/>
    <m/>
    <s v="X"/>
    <m/>
    <m/>
    <m/>
    <m/>
    <m/>
    <m/>
    <m/>
    <m/>
    <m/>
    <m/>
    <m/>
    <s v=""/>
    <s v="X"/>
    <s v="X"/>
    <s v=""/>
  </r>
  <r>
    <x v="6"/>
    <s v="RMGRR176"/>
    <s v="Addition of Market Processes Specific to LP&amp;L"/>
    <s v="LRITF"/>
    <x v="2"/>
    <s v="General"/>
    <x v="1"/>
    <m/>
    <m/>
    <m/>
    <m/>
    <m/>
    <m/>
    <m/>
    <m/>
    <m/>
    <s v="X"/>
    <m/>
    <m/>
    <m/>
    <m/>
    <m/>
    <m/>
    <m/>
    <m/>
    <s v=""/>
    <s v=""/>
    <s v="X"/>
    <s v=""/>
  </r>
  <r>
    <x v="1"/>
    <s v="PGRR114"/>
    <s v="Related to NPRR1212, Clarification of Distribution Service Provider’s Obligation to Provide an ESI ID"/>
    <s v="ERCOT"/>
    <x v="0"/>
    <s v="Regulatory"/>
    <x v="1"/>
    <m/>
    <m/>
    <m/>
    <m/>
    <m/>
    <m/>
    <m/>
    <m/>
    <m/>
    <m/>
    <s v="X"/>
    <m/>
    <m/>
    <m/>
    <m/>
    <m/>
    <m/>
    <m/>
    <s v=""/>
    <s v=""/>
    <s v="X"/>
    <s v=""/>
  </r>
  <r>
    <x v="5"/>
    <s v="SMOGRR028"/>
    <s v="Add Series Reactor Compensation Factors"/>
    <s v="RWE Clean Energy"/>
    <x v="1"/>
    <s v="General"/>
    <x v="0"/>
    <m/>
    <m/>
    <s v="X"/>
    <s v="X"/>
    <m/>
    <m/>
    <s v="X"/>
    <m/>
    <m/>
    <m/>
    <m/>
    <m/>
    <m/>
    <m/>
    <m/>
    <m/>
    <m/>
    <m/>
    <s v=""/>
    <s v="X"/>
    <s v="X"/>
    <s v=""/>
  </r>
  <r>
    <x v="6"/>
    <s v="RMGRR177"/>
    <s v="Switch Hold Removal Clarification"/>
    <s v="TDTMS"/>
    <x v="2"/>
    <s v="General"/>
    <x v="1"/>
    <m/>
    <m/>
    <m/>
    <m/>
    <m/>
    <m/>
    <m/>
    <m/>
    <m/>
    <s v="X"/>
    <m/>
    <m/>
    <m/>
    <m/>
    <m/>
    <m/>
    <m/>
    <m/>
    <s v=""/>
    <s v=""/>
    <s v="X"/>
    <s v=""/>
  </r>
  <r>
    <x v="0"/>
    <s v="NPRR1211"/>
    <s v="Move OBD to Section 22 – Methodology for Setting Maximum Shadow Prices for Network and Power Balance Constraints"/>
    <s v="ERCOT"/>
    <x v="0"/>
    <s v="General"/>
    <x v="1"/>
    <m/>
    <m/>
    <m/>
    <m/>
    <m/>
    <m/>
    <m/>
    <m/>
    <m/>
    <m/>
    <m/>
    <m/>
    <m/>
    <m/>
    <m/>
    <m/>
    <m/>
    <m/>
    <s v=""/>
    <s v=""/>
    <s v=""/>
    <s v=""/>
  </r>
  <r>
    <x v="0"/>
    <s v="NPRR1212"/>
    <s v="Clarification of Distribution Service Provider’s Obligation to Provide an ESI ID"/>
    <s v="ERCOT"/>
    <x v="0"/>
    <s v="Regulatory"/>
    <x v="1"/>
    <m/>
    <m/>
    <m/>
    <m/>
    <m/>
    <m/>
    <m/>
    <m/>
    <m/>
    <m/>
    <s v="X"/>
    <m/>
    <m/>
    <m/>
    <m/>
    <m/>
    <m/>
    <m/>
    <s v=""/>
    <s v=""/>
    <s v="X"/>
    <s v=""/>
  </r>
  <r>
    <x v="0"/>
    <s v="NPRR1213"/>
    <s v="Allow DGRs and DESRs on Circuits Subject to Load Shed to Provide ECRS"/>
    <s v="Enchanted Rock"/>
    <x v="1"/>
    <s v="1SPO"/>
    <x v="1"/>
    <m/>
    <m/>
    <m/>
    <m/>
    <m/>
    <m/>
    <s v="X"/>
    <m/>
    <m/>
    <m/>
    <m/>
    <m/>
    <s v="X"/>
    <m/>
    <m/>
    <m/>
    <s v="X"/>
    <m/>
    <s v=""/>
    <s v=""/>
    <s v="X"/>
    <s v=""/>
  </r>
  <r>
    <x v="0"/>
    <s v="NPRR1214"/>
    <s v="Reliability Deployment Price Adder Fix to Provide Locational Price Signals, Reduce Uplift and Risk"/>
    <s v="Joint Sponsors"/>
    <x v="1"/>
    <s v="2SPO"/>
    <x v="0"/>
    <m/>
    <m/>
    <m/>
    <m/>
    <m/>
    <m/>
    <s v="X"/>
    <m/>
    <m/>
    <m/>
    <m/>
    <s v="X"/>
    <m/>
    <m/>
    <m/>
    <m/>
    <m/>
    <m/>
    <s v=""/>
    <s v=""/>
    <s v="X"/>
    <s v=""/>
  </r>
  <r>
    <x v="0"/>
    <s v="NPRR1215"/>
    <s v="Clarifications to the Day-Ahead Market (DAM) Energy-Only Offer Calculation"/>
    <s v="ERCOT"/>
    <x v="0"/>
    <s v="General"/>
    <x v="1"/>
    <m/>
    <m/>
    <s v="X"/>
    <m/>
    <m/>
    <m/>
    <m/>
    <m/>
    <m/>
    <m/>
    <m/>
    <m/>
    <m/>
    <m/>
    <m/>
    <m/>
    <m/>
    <m/>
    <s v=""/>
    <s v="X"/>
    <s v=""/>
    <s v=""/>
  </r>
  <r>
    <x v="0"/>
    <s v="NPRR1216"/>
    <s v="Implementation of Emergency Pricing Program"/>
    <s v="ERCOT"/>
    <x v="0"/>
    <s v="Regulatory"/>
    <x v="1"/>
    <s v="X"/>
    <m/>
    <s v="X"/>
    <m/>
    <m/>
    <m/>
    <s v="X"/>
    <m/>
    <m/>
    <m/>
    <m/>
    <s v="X"/>
    <m/>
    <m/>
    <m/>
    <m/>
    <m/>
    <m/>
    <s v="X"/>
    <s v="X"/>
    <s v="X"/>
    <s v=""/>
  </r>
  <r>
    <x v="2"/>
    <s v="NOGRR261"/>
    <s v="Move OBD to Section 8 – Procedure for Calculating RRS Limits for Individual Resources"/>
    <s v="ERCOT"/>
    <x v="0"/>
    <s v="General"/>
    <x v="1"/>
    <m/>
    <m/>
    <m/>
    <m/>
    <m/>
    <m/>
    <m/>
    <m/>
    <m/>
    <m/>
    <m/>
    <m/>
    <m/>
    <m/>
    <m/>
    <m/>
    <m/>
    <m/>
    <s v=""/>
    <s v=""/>
    <s v=""/>
    <s v=""/>
  </r>
  <r>
    <x v="6"/>
    <s v="RMGRR179"/>
    <s v="TDSP Temporary Emergency Electric Energy Facility (TEEEF) Deployment Transactional Processing"/>
    <s v="TX SET WG"/>
    <x v="2"/>
    <s v="Regulatory"/>
    <x v="1"/>
    <m/>
    <m/>
    <m/>
    <m/>
    <m/>
    <m/>
    <m/>
    <m/>
    <m/>
    <s v="X"/>
    <m/>
    <m/>
    <m/>
    <m/>
    <m/>
    <m/>
    <m/>
    <m/>
    <s v=""/>
    <s v=""/>
    <s v="X"/>
    <s v=""/>
  </r>
  <r>
    <x v="5"/>
    <s v="SMOGRR030"/>
    <s v="Move OBD to Settlement Metering Operating Guide – EPS Metering Facility Temporary Exemption Request Application Form"/>
    <s v="ERCOT"/>
    <x v="0"/>
    <s v="General"/>
    <x v="1"/>
    <m/>
    <m/>
    <m/>
    <m/>
    <m/>
    <m/>
    <m/>
    <m/>
    <m/>
    <m/>
    <m/>
    <m/>
    <m/>
    <m/>
    <m/>
    <m/>
    <m/>
    <m/>
    <s v=""/>
    <s v=""/>
    <s v=""/>
    <s v=""/>
  </r>
  <r>
    <x v="3"/>
    <s v="OBDRR051"/>
    <s v="Related to NPRR1216, Implementation of Emergency Pricing Program"/>
    <s v="ERCOT"/>
    <x v="0"/>
    <s v="Regulatory"/>
    <x v="1"/>
    <s v="X"/>
    <m/>
    <s v="X"/>
    <m/>
    <m/>
    <m/>
    <s v="X"/>
    <m/>
    <m/>
    <m/>
    <m/>
    <s v="X"/>
    <m/>
    <m/>
    <m/>
    <m/>
    <m/>
    <m/>
    <s v="X"/>
    <s v="X"/>
    <s v="X"/>
    <s v=""/>
  </r>
  <r>
    <x v="7"/>
    <s v="LPGRR074"/>
    <s v="Align Definitions of IDRRQ, LRG, and LRGDG"/>
    <s v="PWG"/>
    <x v="2"/>
    <s v="General"/>
    <x v="1"/>
    <m/>
    <m/>
    <m/>
    <m/>
    <m/>
    <m/>
    <m/>
    <m/>
    <m/>
    <s v="X"/>
    <m/>
    <m/>
    <m/>
    <m/>
    <m/>
    <m/>
    <m/>
    <m/>
    <s v=""/>
    <s v=""/>
    <s v="X"/>
    <s v=""/>
  </r>
  <r>
    <x v="8"/>
    <s v="VCMRR039"/>
    <s v="Related to NPRR1216, Implementation of Emergency Pricing Program"/>
    <s v="ERCOT"/>
    <x v="0"/>
    <s v="2SPO"/>
    <x v="1"/>
    <s v="X"/>
    <m/>
    <s v="X"/>
    <m/>
    <m/>
    <m/>
    <s v="X"/>
    <m/>
    <m/>
    <m/>
    <m/>
    <s v="X"/>
    <m/>
    <m/>
    <m/>
    <m/>
    <m/>
    <m/>
    <s v="X"/>
    <s v="X"/>
    <s v="X"/>
    <s v=""/>
  </r>
  <r>
    <x v="2"/>
    <s v="NOGRR262"/>
    <s v="Provisions for Operator-Controlled Manual Load Shed"/>
    <s v="ERCOT"/>
    <x v="0"/>
    <s v="Regulatory"/>
    <x v="1"/>
    <m/>
    <m/>
    <s v="X"/>
    <m/>
    <m/>
    <m/>
    <m/>
    <m/>
    <m/>
    <m/>
    <m/>
    <m/>
    <m/>
    <m/>
    <m/>
    <m/>
    <m/>
    <m/>
    <s v=""/>
    <s v="X"/>
    <s v=""/>
    <s v=""/>
  </r>
  <r>
    <x v="0"/>
    <s v="NPRR1217"/>
    <s v="Remove Verbal Dispatch Instruction (VDI) Requirement for Deployment and Recall of Load Resources and Emergency Response Service (ERS) Resources"/>
    <s v="ERCOT"/>
    <x v="0"/>
    <s v="General"/>
    <x v="1"/>
    <m/>
    <m/>
    <m/>
    <m/>
    <m/>
    <m/>
    <s v="X"/>
    <m/>
    <m/>
    <m/>
    <m/>
    <m/>
    <m/>
    <m/>
    <m/>
    <m/>
    <m/>
    <m/>
    <s v=""/>
    <s v=""/>
    <s v="X"/>
    <s v=""/>
  </r>
  <r>
    <x v="0"/>
    <s v="NPRR1218"/>
    <s v="REC Program Changes Per P.U.C. SUBST. R. 25.173, Renewable Energy Credit Program"/>
    <s v="ERCOT"/>
    <x v="0"/>
    <s v="Board/PUCT Directive"/>
    <x v="1"/>
    <m/>
    <m/>
    <s v="X"/>
    <m/>
    <m/>
    <m/>
    <m/>
    <m/>
    <m/>
    <m/>
    <m/>
    <m/>
    <m/>
    <m/>
    <m/>
    <m/>
    <m/>
    <m/>
    <s v=""/>
    <s v="X"/>
    <s v=""/>
    <s v=""/>
  </r>
  <r>
    <x v="0"/>
    <s v="NPRR1219"/>
    <s v="Methodology Revisions and New Definitions for the Report on Capacity, Demand and Reserves in the ERCOT Region (CDR)"/>
    <s v="ERCOT"/>
    <x v="0"/>
    <s v="1SPO"/>
    <x v="1"/>
    <m/>
    <m/>
    <m/>
    <m/>
    <s v="X"/>
    <m/>
    <m/>
    <m/>
    <m/>
    <m/>
    <m/>
    <m/>
    <m/>
    <s v="X"/>
    <m/>
    <m/>
    <m/>
    <m/>
    <s v=""/>
    <s v="X"/>
    <s v=""/>
    <s v="X"/>
  </r>
  <r>
    <x v="0"/>
    <s v="NPRR1220"/>
    <s v="Market Restart Approval Process Modifications"/>
    <s v="ERCOT"/>
    <x v="0"/>
    <s v="General"/>
    <x v="1"/>
    <m/>
    <s v="X"/>
    <m/>
    <m/>
    <m/>
    <m/>
    <m/>
    <m/>
    <m/>
    <m/>
    <m/>
    <m/>
    <m/>
    <m/>
    <m/>
    <m/>
    <m/>
    <m/>
    <s v=""/>
    <s v="X"/>
    <s v=""/>
    <s v=""/>
  </r>
  <r>
    <x v="0"/>
    <s v="NPRR1221"/>
    <s v="Related to NOGRR262, Provisions for Operator Controlled Manual Load Shed"/>
    <s v="ERCOT"/>
    <x v="0"/>
    <s v="Regulatory"/>
    <x v="1"/>
    <m/>
    <m/>
    <s v="X"/>
    <m/>
    <m/>
    <m/>
    <m/>
    <m/>
    <m/>
    <m/>
    <m/>
    <m/>
    <m/>
    <m/>
    <m/>
    <m/>
    <m/>
    <m/>
    <s v=""/>
    <s v="X"/>
    <s v=""/>
    <s v=""/>
  </r>
  <r>
    <x v="0"/>
    <s v="NPRR1222"/>
    <s v="Public Utility Commission of Texas Approval of the Methodology for Determining Ancillary Service Requirements"/>
    <s v="ERCOT"/>
    <x v="0"/>
    <s v="General"/>
    <x v="1"/>
    <m/>
    <m/>
    <m/>
    <m/>
    <m/>
    <m/>
    <m/>
    <m/>
    <m/>
    <m/>
    <m/>
    <m/>
    <m/>
    <m/>
    <m/>
    <m/>
    <m/>
    <m/>
    <s v=""/>
    <s v=""/>
    <s v=""/>
    <s v=""/>
  </r>
  <r>
    <x v="0"/>
    <s v="NPRR1223"/>
    <s v="Addition of TA Contact Information Into TDSP Application Form"/>
    <s v="ERCOT"/>
    <x v="0"/>
    <s v="1SPO"/>
    <x v="1"/>
    <m/>
    <m/>
    <m/>
    <m/>
    <m/>
    <m/>
    <m/>
    <m/>
    <m/>
    <s v="X"/>
    <m/>
    <m/>
    <m/>
    <m/>
    <m/>
    <m/>
    <m/>
    <m/>
    <s v=""/>
    <s v=""/>
    <s v="X"/>
    <s v=""/>
  </r>
  <r>
    <x v="0"/>
    <s v="NPRR1225"/>
    <s v="Exclusion of Lubbock Load from Securitization Charges"/>
    <s v="ERCOT"/>
    <x v="0"/>
    <s v="Regulatory"/>
    <x v="1"/>
    <m/>
    <s v="X"/>
    <s v="X"/>
    <m/>
    <m/>
    <m/>
    <m/>
    <m/>
    <m/>
    <m/>
    <m/>
    <m/>
    <m/>
    <m/>
    <m/>
    <m/>
    <m/>
    <m/>
    <s v=""/>
    <s v="X"/>
    <s v=""/>
    <s v=""/>
  </r>
  <r>
    <x v="2"/>
    <s v="NOGRR263"/>
    <s v="Clarification of Controllable Load Resource Primary Frequency Response Responsibilities"/>
    <s v="Priority Power"/>
    <x v="1"/>
    <s v="General"/>
    <x v="1"/>
    <m/>
    <m/>
    <m/>
    <m/>
    <m/>
    <m/>
    <s v="X"/>
    <m/>
    <m/>
    <m/>
    <m/>
    <m/>
    <s v="X"/>
    <m/>
    <m/>
    <m/>
    <m/>
    <m/>
    <s v=""/>
    <s v=""/>
    <s v="X"/>
    <s v=""/>
  </r>
  <r>
    <x v="1"/>
    <s v="PGRR115"/>
    <s v="Related to NPRR1234, Interconnection Requirements for Large Loads and Modeling Standards for Loads 25 MW or Greater"/>
    <s v="ERCOT"/>
    <x v="0"/>
    <s v="1SPO"/>
    <x v="0"/>
    <m/>
    <m/>
    <s v="X"/>
    <s v="X"/>
    <s v="X"/>
    <m/>
    <s v="X"/>
    <s v="X"/>
    <s v="X"/>
    <m/>
    <m/>
    <m/>
    <m/>
    <m/>
    <m/>
    <m/>
    <m/>
    <m/>
    <s v=""/>
    <s v="X"/>
    <s v="X"/>
    <s v=""/>
  </r>
  <r>
    <x v="6"/>
    <s v="RMGRR181"/>
    <s v="Alignment of Defined Term Usage and Resolution of Inconsistencies"/>
    <s v="ERCOT"/>
    <x v="0"/>
    <s v="General"/>
    <x v="1"/>
    <m/>
    <m/>
    <m/>
    <m/>
    <m/>
    <m/>
    <m/>
    <m/>
    <m/>
    <m/>
    <m/>
    <m/>
    <m/>
    <m/>
    <m/>
    <m/>
    <m/>
    <m/>
    <s v=""/>
    <s v=""/>
    <s v=""/>
    <s v=""/>
  </r>
  <r>
    <x v="8"/>
    <s v="VCMRR040"/>
    <s v="Methodology for Calculating Fuel Adders for Coal-Fired Resources"/>
    <s v="ERCOT"/>
    <x v="0"/>
    <s v="2SPO"/>
    <x v="1"/>
    <m/>
    <m/>
    <m/>
    <m/>
    <m/>
    <s v="X"/>
    <m/>
    <m/>
    <m/>
    <m/>
    <m/>
    <m/>
    <m/>
    <m/>
    <m/>
    <m/>
    <m/>
    <m/>
    <s v=""/>
    <s v=""/>
    <s v="X"/>
    <s v=""/>
  </r>
  <r>
    <x v="0"/>
    <s v="NPRR1226"/>
    <s v="Demand Response Monitor"/>
    <s v="ERCOT Steel Mills"/>
    <x v="1"/>
    <s v="2SPO"/>
    <x v="0"/>
    <m/>
    <m/>
    <m/>
    <m/>
    <m/>
    <m/>
    <m/>
    <s v="X"/>
    <m/>
    <m/>
    <m/>
    <m/>
    <m/>
    <s v="X"/>
    <m/>
    <m/>
    <m/>
    <m/>
    <s v=""/>
    <s v=""/>
    <s v="X"/>
    <s v="X"/>
  </r>
  <r>
    <x v="0"/>
    <s v="NPRR1227"/>
    <s v="Related to RMGRR181, Alignment of Defined Term Usage and Resolution of Inconsistencies"/>
    <s v="ERCOT"/>
    <x v="0"/>
    <s v="General"/>
    <x v="1"/>
    <m/>
    <m/>
    <m/>
    <m/>
    <m/>
    <m/>
    <m/>
    <m/>
    <m/>
    <m/>
    <m/>
    <m/>
    <m/>
    <m/>
    <m/>
    <m/>
    <m/>
    <m/>
    <s v=""/>
    <s v=""/>
    <s v=""/>
    <s v=""/>
  </r>
  <r>
    <x v="0"/>
    <s v="NPRR1228"/>
    <s v="Continued One-Winter Procurements for Firm Fuel Supply Service (FFSS)"/>
    <s v="ERCOT"/>
    <x v="0"/>
    <s v="General"/>
    <x v="1"/>
    <m/>
    <m/>
    <m/>
    <m/>
    <m/>
    <m/>
    <m/>
    <m/>
    <m/>
    <m/>
    <m/>
    <m/>
    <m/>
    <m/>
    <m/>
    <m/>
    <m/>
    <m/>
    <s v=""/>
    <s v=""/>
    <s v=""/>
    <s v=""/>
  </r>
  <r>
    <x v="0"/>
    <s v="NPRR1229"/>
    <s v="Real-Time Constraint Management Plan Energy Payment"/>
    <s v="STEC"/>
    <x v="1"/>
    <s v="General"/>
    <x v="0"/>
    <m/>
    <m/>
    <m/>
    <m/>
    <m/>
    <m/>
    <s v="X"/>
    <m/>
    <m/>
    <m/>
    <m/>
    <s v="X"/>
    <m/>
    <m/>
    <m/>
    <m/>
    <m/>
    <m/>
    <s v=""/>
    <s v=""/>
    <s v="X"/>
    <s v=""/>
  </r>
  <r>
    <x v="0"/>
    <s v="NPRR1230"/>
    <s v="Methodology for Setting Transmission Shadow Price Caps for an IROL in SCED"/>
    <s v="ERCOT"/>
    <x v="0"/>
    <s v="1SPO"/>
    <x v="1"/>
    <m/>
    <m/>
    <m/>
    <m/>
    <m/>
    <m/>
    <s v="X"/>
    <m/>
    <m/>
    <m/>
    <m/>
    <m/>
    <m/>
    <m/>
    <m/>
    <m/>
    <m/>
    <m/>
    <s v=""/>
    <s v=""/>
    <s v="X"/>
    <s v=""/>
  </r>
  <r>
    <x v="0"/>
    <s v="NPRR1231"/>
    <s v="FFSS Program Communication Improvements and Additional Clarifications"/>
    <s v="ERCOT"/>
    <x v="0"/>
    <s v="General"/>
    <x v="1"/>
    <m/>
    <m/>
    <m/>
    <m/>
    <m/>
    <m/>
    <m/>
    <m/>
    <m/>
    <m/>
    <m/>
    <m/>
    <m/>
    <m/>
    <m/>
    <m/>
    <m/>
    <m/>
    <s v=""/>
    <s v=""/>
    <s v=""/>
    <s v=""/>
  </r>
  <r>
    <x v="0"/>
    <s v="NPRR1233"/>
    <s v="Modification of Weatherization Inspection Fees on the ERCOT Fee Schedule"/>
    <s v="ERCOT"/>
    <x v="0"/>
    <s v="1SPO"/>
    <x v="1"/>
    <m/>
    <m/>
    <m/>
    <m/>
    <m/>
    <m/>
    <s v="X"/>
    <m/>
    <m/>
    <m/>
    <m/>
    <m/>
    <m/>
    <m/>
    <m/>
    <m/>
    <m/>
    <m/>
    <s v=""/>
    <s v=""/>
    <s v="X"/>
    <s v=""/>
  </r>
  <r>
    <x v="0"/>
    <s v="NPRR1234"/>
    <s v="Interconnection Requirements for Large Loads and Modeling Standards for Loads 25 MW or Greater"/>
    <s v="ERCOT"/>
    <x v="0"/>
    <s v="1SPO"/>
    <x v="0"/>
    <m/>
    <m/>
    <s v="X"/>
    <s v="X"/>
    <s v="X"/>
    <m/>
    <s v="X"/>
    <s v="X"/>
    <s v="X"/>
    <m/>
    <m/>
    <m/>
    <m/>
    <m/>
    <m/>
    <m/>
    <m/>
    <m/>
    <s v=""/>
    <s v="X"/>
    <s v="X"/>
    <s v=""/>
  </r>
  <r>
    <x v="2"/>
    <s v="NOGRR264"/>
    <s v="Related to NPRR1235, Dispatchable Reliability Reserve Service as a Stand-Alone Ancillary Service"/>
    <s v="ERCOT"/>
    <x v="0"/>
    <s v="Regulatory"/>
    <x v="0"/>
    <m/>
    <s v="X"/>
    <m/>
    <m/>
    <m/>
    <m/>
    <s v="X"/>
    <m/>
    <m/>
    <m/>
    <m/>
    <m/>
    <s v="X"/>
    <m/>
    <m/>
    <m/>
    <m/>
    <m/>
    <s v=""/>
    <s v="X"/>
    <s v="X"/>
    <s v=""/>
  </r>
  <r>
    <x v="2"/>
    <s v="NOGRR265"/>
    <s v="Related to NPRR1238, Voluntary Registration of Loads with Curtailable Load Capabilities"/>
    <s v="GSEC"/>
    <x v="1"/>
    <s v="General"/>
    <x v="0"/>
    <m/>
    <m/>
    <m/>
    <s v="X"/>
    <s v="X"/>
    <m/>
    <s v="X"/>
    <s v="X"/>
    <m/>
    <m/>
    <m/>
    <m/>
    <m/>
    <m/>
    <m/>
    <m/>
    <m/>
    <m/>
    <s v=""/>
    <s v="X"/>
    <s v="X"/>
    <s v=""/>
  </r>
  <r>
    <x v="0"/>
    <s v="NPRR1235"/>
    <s v="Dispatchable Reliability Reserve Service as a Stand-Alone Ancillary Service"/>
    <s v="ERCOT"/>
    <x v="0"/>
    <s v="Regulatory"/>
    <x v="0"/>
    <m/>
    <s v="X"/>
    <m/>
    <m/>
    <m/>
    <m/>
    <s v="X"/>
    <m/>
    <m/>
    <m/>
    <m/>
    <m/>
    <s v="X"/>
    <m/>
    <m/>
    <m/>
    <m/>
    <m/>
    <s v=""/>
    <s v="X"/>
    <s v="X"/>
    <s v=""/>
  </r>
  <r>
    <x v="0"/>
    <s v="NPRR1236"/>
    <s v="RTC+B Modifications to RUC Capacity Short Calculations"/>
    <s v="ERCOT"/>
    <x v="0"/>
    <s v="General"/>
    <x v="1"/>
    <m/>
    <m/>
    <m/>
    <m/>
    <m/>
    <m/>
    <s v="X"/>
    <m/>
    <m/>
    <m/>
    <m/>
    <m/>
    <m/>
    <m/>
    <m/>
    <m/>
    <m/>
    <m/>
    <s v=""/>
    <s v=""/>
    <s v="X"/>
    <s v=""/>
  </r>
  <r>
    <x v="0"/>
    <s v="NPRR1237"/>
    <s v="Retail Market Qualification Testing Requirements"/>
    <s v="CNP Energy"/>
    <x v="1"/>
    <s v="General"/>
    <x v="1"/>
    <m/>
    <m/>
    <m/>
    <m/>
    <m/>
    <m/>
    <m/>
    <m/>
    <m/>
    <s v="X"/>
    <m/>
    <m/>
    <m/>
    <m/>
    <m/>
    <m/>
    <m/>
    <m/>
    <s v=""/>
    <s v=""/>
    <s v="X"/>
    <s v=""/>
  </r>
  <r>
    <x v="0"/>
    <s v="NPRR1238"/>
    <s v="Voluntary Registration of Loads with Curtailable Load Capabilities"/>
    <s v="GSEC"/>
    <x v="1"/>
    <s v="General"/>
    <x v="0"/>
    <m/>
    <m/>
    <m/>
    <s v="X"/>
    <s v="X"/>
    <m/>
    <s v="X"/>
    <s v="X"/>
    <m/>
    <m/>
    <m/>
    <m/>
    <m/>
    <m/>
    <m/>
    <m/>
    <m/>
    <m/>
    <s v=""/>
    <s v="X"/>
    <s v="X"/>
    <s v=""/>
  </r>
  <r>
    <x v="0"/>
    <s v="NPRR1239"/>
    <s v="Access to Market Information"/>
    <s v="ERCOT"/>
    <x v="0"/>
    <s v="General"/>
    <x v="0"/>
    <m/>
    <m/>
    <m/>
    <m/>
    <m/>
    <m/>
    <m/>
    <m/>
    <m/>
    <m/>
    <m/>
    <m/>
    <m/>
    <s v="X"/>
    <m/>
    <m/>
    <m/>
    <m/>
    <s v=""/>
    <s v=""/>
    <s v=""/>
    <s v="X"/>
  </r>
  <r>
    <x v="0"/>
    <s v="NPRR1240"/>
    <s v="Access to Transmission Planning Information"/>
    <s v="ERCOT"/>
    <x v="0"/>
    <s v="General"/>
    <x v="0"/>
    <m/>
    <m/>
    <m/>
    <m/>
    <m/>
    <m/>
    <m/>
    <m/>
    <m/>
    <m/>
    <m/>
    <m/>
    <m/>
    <s v="X"/>
    <m/>
    <m/>
    <m/>
    <m/>
    <s v=""/>
    <s v=""/>
    <s v=""/>
    <s v="X"/>
  </r>
  <r>
    <x v="0"/>
    <s v="NPRR1241"/>
    <s v="Firm Fuel Supply Service (FFSS) Availability and Hourly Standby Fee"/>
    <s v="Luminant"/>
    <x v="1"/>
    <s v="General"/>
    <x v="0"/>
    <m/>
    <m/>
    <m/>
    <m/>
    <m/>
    <m/>
    <s v="X"/>
    <m/>
    <m/>
    <m/>
    <m/>
    <s v="X"/>
    <s v="X"/>
    <m/>
    <m/>
    <m/>
    <m/>
    <m/>
    <s v=""/>
    <s v=""/>
    <s v="X"/>
    <s v=""/>
  </r>
  <r>
    <x v="0"/>
    <s v="NPRR1243"/>
    <s v="Revision to Requirements for Notice and Release of Protected Information or ECEII to Certain Governmental Authorities"/>
    <s v="ERCOT"/>
    <x v="0"/>
    <s v="General"/>
    <x v="0"/>
    <m/>
    <m/>
    <m/>
    <m/>
    <m/>
    <m/>
    <m/>
    <m/>
    <m/>
    <m/>
    <m/>
    <m/>
    <m/>
    <m/>
    <m/>
    <m/>
    <m/>
    <m/>
    <s v=""/>
    <s v=""/>
    <s v=""/>
    <s v=""/>
  </r>
  <r>
    <x v="0"/>
    <s v="NPRR1244"/>
    <s v="Related to NOGRR263, Clarification of Controllable Load Resource Primary Frequency Response Responsibilities"/>
    <s v="Priority Power"/>
    <x v="1"/>
    <s v="General"/>
    <x v="1"/>
    <m/>
    <m/>
    <m/>
    <m/>
    <m/>
    <m/>
    <s v="X"/>
    <m/>
    <m/>
    <m/>
    <m/>
    <m/>
    <s v="X"/>
    <m/>
    <m/>
    <m/>
    <m/>
    <m/>
    <s v=""/>
    <s v=""/>
    <s v="X"/>
    <s v=""/>
  </r>
  <r>
    <x v="0"/>
    <s v="NPRR1245"/>
    <s v="Additional Clarifying Revisions to Real-Time Co-Optimization"/>
    <s v="ERCOT"/>
    <x v="0"/>
    <s v="General"/>
    <x v="0"/>
    <m/>
    <m/>
    <m/>
    <m/>
    <m/>
    <m/>
    <s v="X"/>
    <m/>
    <m/>
    <m/>
    <m/>
    <m/>
    <m/>
    <m/>
    <m/>
    <m/>
    <m/>
    <m/>
    <s v=""/>
    <s v=""/>
    <s v="X"/>
    <s v=""/>
  </r>
  <r>
    <x v="0"/>
    <s v="NPRR1246"/>
    <s v="Energy Storage Resource Terminology Alignment for the Single-Model Era"/>
    <s v="ERCOT"/>
    <x v="0"/>
    <s v="General"/>
    <x v="0"/>
    <m/>
    <m/>
    <m/>
    <m/>
    <m/>
    <m/>
    <m/>
    <m/>
    <m/>
    <m/>
    <m/>
    <m/>
    <m/>
    <m/>
    <m/>
    <m/>
    <m/>
    <m/>
    <s v=""/>
    <s v=""/>
    <s v=""/>
    <s v=""/>
  </r>
  <r>
    <x v="2"/>
    <s v="NOGRR266"/>
    <s v="Related to NPRR1239, Access to Market Information"/>
    <s v="ERCOT"/>
    <x v="0"/>
    <s v="General"/>
    <x v="0"/>
    <m/>
    <m/>
    <m/>
    <m/>
    <m/>
    <m/>
    <m/>
    <m/>
    <m/>
    <m/>
    <m/>
    <m/>
    <m/>
    <s v="X"/>
    <m/>
    <m/>
    <m/>
    <m/>
    <s v=""/>
    <s v=""/>
    <s v=""/>
    <s v="X"/>
  </r>
  <r>
    <x v="2"/>
    <s v="NOGRR267"/>
    <s v="Related to NPRR1240, Access to Transmission Planning Information"/>
    <s v="ERCOT"/>
    <x v="0"/>
    <s v="General"/>
    <x v="0"/>
    <m/>
    <m/>
    <m/>
    <m/>
    <m/>
    <m/>
    <m/>
    <m/>
    <m/>
    <m/>
    <m/>
    <m/>
    <m/>
    <s v="X"/>
    <m/>
    <m/>
    <m/>
    <m/>
    <s v=""/>
    <s v=""/>
    <s v=""/>
    <s v="X"/>
  </r>
  <r>
    <x v="2"/>
    <s v="NOGRR268"/>
    <s v="Related to NPRR1246, Energy Storage Resource Terminology Alignment for the Single-Model Era"/>
    <s v="ERCOT"/>
    <x v="0"/>
    <s v="General"/>
    <x v="0"/>
    <m/>
    <m/>
    <m/>
    <m/>
    <m/>
    <m/>
    <m/>
    <m/>
    <m/>
    <m/>
    <m/>
    <m/>
    <m/>
    <m/>
    <m/>
    <m/>
    <m/>
    <m/>
    <s v=""/>
    <s v=""/>
    <s v=""/>
    <s v=""/>
  </r>
  <r>
    <x v="1"/>
    <s v="PGRR116"/>
    <s v="Related to NPRR1240, Access to Transmission Planning Information"/>
    <s v="ERCOT"/>
    <x v="0"/>
    <s v="General"/>
    <x v="0"/>
    <m/>
    <m/>
    <m/>
    <m/>
    <m/>
    <m/>
    <m/>
    <m/>
    <m/>
    <m/>
    <m/>
    <m/>
    <m/>
    <s v="X"/>
    <m/>
    <m/>
    <m/>
    <m/>
    <s v=""/>
    <s v=""/>
    <s v=""/>
    <s v="X"/>
  </r>
  <r>
    <x v="1"/>
    <s v="PGRR117"/>
    <s v="Addition of Resiliency Assessment and Criteria to Reflect PUCT Rule Changes"/>
    <s v="ERCOT"/>
    <x v="0"/>
    <s v="Regulatory"/>
    <x v="0"/>
    <m/>
    <m/>
    <m/>
    <m/>
    <m/>
    <m/>
    <m/>
    <m/>
    <m/>
    <m/>
    <m/>
    <m/>
    <m/>
    <m/>
    <m/>
    <m/>
    <m/>
    <m/>
    <s v=""/>
    <s v=""/>
    <s v=""/>
    <s v=""/>
  </r>
  <r>
    <x v="1"/>
    <s v="PGRR118"/>
    <s v="Related to NPRR1246, Energy Storage Resource Terminology Alignment for the Single-Model Era"/>
    <s v="ERCOT"/>
    <x v="0"/>
    <s v="General"/>
    <x v="0"/>
    <m/>
    <s v="X"/>
    <s v="X"/>
    <m/>
    <s v="X"/>
    <m/>
    <s v="X"/>
    <m/>
    <m/>
    <m/>
    <m/>
    <m/>
    <m/>
    <m/>
    <m/>
    <m/>
    <m/>
    <m/>
    <s v=""/>
    <s v="X"/>
    <s v="X"/>
    <s v=""/>
  </r>
  <r>
    <x v="8"/>
    <s v="VCMRR042"/>
    <s v="SO2 and NOx Emission Index Prices Used in Verifiable Cost Calculations"/>
    <s v="Luminant"/>
    <x v="1"/>
    <s v="2SPO"/>
    <x v="0"/>
    <m/>
    <m/>
    <m/>
    <m/>
    <m/>
    <s v="X"/>
    <m/>
    <m/>
    <m/>
    <m/>
    <m/>
    <m/>
    <m/>
    <m/>
    <m/>
    <m/>
    <m/>
    <m/>
    <s v=""/>
    <s v=""/>
    <s v="X"/>
    <s v=""/>
  </r>
  <r>
    <x v="3"/>
    <s v="OBDRR052"/>
    <s v="Related to NPRR1246, Energy Storage Resource Terminology Alignment for the Single-Model Era"/>
    <s v="ERCOT"/>
    <x v="0"/>
    <s v="General"/>
    <x v="0"/>
    <m/>
    <m/>
    <m/>
    <m/>
    <m/>
    <m/>
    <m/>
    <m/>
    <m/>
    <m/>
    <m/>
    <m/>
    <m/>
    <m/>
    <m/>
    <m/>
    <m/>
    <m/>
    <s v=""/>
    <s v=""/>
    <s v=""/>
    <s v=""/>
  </r>
  <r>
    <x v="0"/>
    <s v="NPRR1247"/>
    <s v="Incorporation of Congestion Cost Savings Test in Economic Evaluation of Transmission Projects"/>
    <s v="ERCOT"/>
    <x v="0"/>
    <s v="Regulatory"/>
    <x v="0"/>
    <m/>
    <s v="X"/>
    <s v="X"/>
    <m/>
    <s v="X"/>
    <m/>
    <m/>
    <m/>
    <m/>
    <m/>
    <m/>
    <m/>
    <m/>
    <m/>
    <m/>
    <m/>
    <m/>
    <m/>
    <s v=""/>
    <s v="X"/>
    <s v=""/>
    <s v=""/>
  </r>
  <r>
    <x v="0"/>
    <s v="NPRR1248"/>
    <s v="Correction to NPRR1197, Optional Exclusion of Load from Netting at EPS Metering Facilities which Include Resources"/>
    <s v="ERCOT"/>
    <x v="0"/>
    <s v="General"/>
    <x v="0"/>
    <m/>
    <m/>
    <m/>
    <m/>
    <m/>
    <m/>
    <m/>
    <m/>
    <m/>
    <m/>
    <m/>
    <m/>
    <m/>
    <m/>
    <m/>
    <m/>
    <m/>
    <m/>
    <s v=""/>
    <s v=""/>
    <s v=""/>
    <s v=""/>
  </r>
  <r>
    <x v="0"/>
    <s v="NPRR1249"/>
    <s v="Publication of Shift Factors for All Active Transmission Constraints in the RTM"/>
    <s v="CIM View Consulting"/>
    <x v="1"/>
    <s v="2SPO"/>
    <x v="0"/>
    <m/>
    <m/>
    <m/>
    <m/>
    <m/>
    <m/>
    <m/>
    <m/>
    <m/>
    <m/>
    <m/>
    <m/>
    <m/>
    <s v="X"/>
    <m/>
    <m/>
    <m/>
    <m/>
    <s v=""/>
    <s v=""/>
    <s v=""/>
    <s v="X"/>
  </r>
  <r>
    <x v="0"/>
    <s v="NPRR1250"/>
    <s v="RPS Mandatory Program Termination"/>
    <s v="ERCOT"/>
    <x v="0"/>
    <s v="Board/PUCT Directive"/>
    <x v="0"/>
    <m/>
    <s v="X"/>
    <s v="X"/>
    <m/>
    <m/>
    <m/>
    <m/>
    <m/>
    <m/>
    <m/>
    <m/>
    <m/>
    <m/>
    <m/>
    <m/>
    <m/>
    <m/>
    <m/>
    <s v=""/>
    <s v="X"/>
    <s v=""/>
    <s v=""/>
  </r>
  <r>
    <x v="0"/>
    <s v="NPRR1251"/>
    <s v="Updated FFSS Fuel Replacement Costs Recovery Process"/>
    <s v="ERCOT"/>
    <x v="0"/>
    <s v="General"/>
    <x v="0"/>
    <m/>
    <m/>
    <m/>
    <m/>
    <m/>
    <m/>
    <s v="X"/>
    <m/>
    <m/>
    <m/>
    <m/>
    <s v="X"/>
    <s v="X"/>
    <m/>
    <m/>
    <m/>
    <m/>
    <m/>
    <s v=""/>
    <s v=""/>
    <s v="X"/>
    <s v=""/>
  </r>
  <r>
    <x v="0"/>
    <s v="NPRR1252"/>
    <s v="Pre-notice for Sharing of Some Information, Addition of Research and Innovation Partner, Clarifying Notice Requirements"/>
    <s v="ERCOT"/>
    <x v="0"/>
    <s v="General"/>
    <x v="0"/>
    <m/>
    <m/>
    <m/>
    <m/>
    <m/>
    <m/>
    <m/>
    <m/>
    <m/>
    <m/>
    <m/>
    <m/>
    <m/>
    <m/>
    <m/>
    <m/>
    <m/>
    <m/>
    <s v=""/>
    <s v=""/>
    <s v=""/>
    <s v=""/>
  </r>
  <r>
    <x v="1"/>
    <s v="PGRR119"/>
    <s v="Stability Constraint Modeling Assumptions in the Regional Transmission Plan"/>
    <s v="ERCOT"/>
    <x v="0"/>
    <s v="General"/>
    <x v="0"/>
    <m/>
    <m/>
    <s v="X"/>
    <s v="X"/>
    <m/>
    <m/>
    <m/>
    <m/>
    <m/>
    <m/>
    <m/>
    <m/>
    <m/>
    <m/>
    <m/>
    <m/>
    <m/>
    <m/>
    <s v=""/>
    <s v="X"/>
    <s v="X"/>
    <s v=""/>
  </r>
  <r>
    <x v="2"/>
    <s v="NOGRR271"/>
    <s v="Related to NPRR1257, Limit on Amount of RRS a Resource can Provide Using Primary Frequency Response"/>
    <s v="ERCOT"/>
    <x v="0"/>
    <s v="1SPO"/>
    <x v="0"/>
    <m/>
    <m/>
    <m/>
    <m/>
    <m/>
    <m/>
    <s v="X"/>
    <m/>
    <m/>
    <m/>
    <m/>
    <m/>
    <s v="X"/>
    <m/>
    <m/>
    <m/>
    <m/>
    <m/>
    <s v=""/>
    <s v=""/>
    <s v="X"/>
    <s v=""/>
  </r>
  <r>
    <x v="1"/>
    <s v="PGRR120"/>
    <s v="SSO Prevention for Generator Interconnection"/>
    <s v="ERCOT"/>
    <x v="0"/>
    <s v="1SPO"/>
    <x v="0"/>
    <m/>
    <m/>
    <m/>
    <s v="X"/>
    <s v="X"/>
    <m/>
    <s v="X"/>
    <m/>
    <m/>
    <m/>
    <m/>
    <m/>
    <m/>
    <m/>
    <m/>
    <m/>
    <m/>
    <m/>
    <s v=""/>
    <s v="X"/>
    <s v="X"/>
    <s v=""/>
  </r>
  <r>
    <x v="3"/>
    <s v="OBDRR053"/>
    <s v="Alignment with NPRR1131, Controllable Load Resource Participation in Non-Spin, and Minor Clean-Ups"/>
    <s v="ERCOT"/>
    <x v="0"/>
    <s v="General"/>
    <x v="0"/>
    <m/>
    <m/>
    <m/>
    <m/>
    <m/>
    <m/>
    <m/>
    <m/>
    <m/>
    <m/>
    <m/>
    <m/>
    <m/>
    <m/>
    <m/>
    <m/>
    <m/>
    <m/>
    <s v=""/>
    <s v=""/>
    <s v=""/>
    <s v=""/>
  </r>
  <r>
    <x v="0"/>
    <s v="NPRR1253"/>
    <s v="Incorporate ESR Charging Load Information into ICCP"/>
    <s v="Ammper Power"/>
    <x v="1"/>
    <s v="2SPO"/>
    <x v="0"/>
    <m/>
    <m/>
    <m/>
    <m/>
    <m/>
    <m/>
    <m/>
    <m/>
    <m/>
    <m/>
    <m/>
    <m/>
    <m/>
    <s v="X"/>
    <m/>
    <m/>
    <m/>
    <m/>
    <s v=""/>
    <s v=""/>
    <s v=""/>
    <s v="X"/>
  </r>
  <r>
    <x v="0"/>
    <s v="NPRR1254"/>
    <s v="Modeling Deadline for Initial Submission of Resource Registration Data"/>
    <s v="ERCOT"/>
    <x v="0"/>
    <s v="General"/>
    <x v="0"/>
    <m/>
    <m/>
    <m/>
    <m/>
    <m/>
    <m/>
    <s v="X"/>
    <m/>
    <m/>
    <m/>
    <m/>
    <m/>
    <m/>
    <m/>
    <m/>
    <m/>
    <m/>
    <m/>
    <s v=""/>
    <s v=""/>
    <s v="X"/>
    <s v=""/>
  </r>
  <r>
    <x v="0"/>
    <s v="NPRR1255"/>
    <s v="Introduction of Mitigation of ESRs"/>
    <s v="ERCOT"/>
    <x v="0"/>
    <s v="2SPO"/>
    <x v="0"/>
    <m/>
    <m/>
    <m/>
    <m/>
    <m/>
    <m/>
    <s v="X"/>
    <m/>
    <m/>
    <m/>
    <m/>
    <m/>
    <m/>
    <m/>
    <m/>
    <m/>
    <m/>
    <m/>
    <s v=""/>
    <s v=""/>
    <s v="X"/>
    <s v=""/>
  </r>
  <r>
    <x v="0"/>
    <s v="NPRR1256"/>
    <s v="Settlement of MRA of ESRs"/>
    <s v="ERCOT"/>
    <x v="0"/>
    <s v="General"/>
    <x v="0"/>
    <m/>
    <m/>
    <m/>
    <m/>
    <m/>
    <m/>
    <s v="X"/>
    <m/>
    <m/>
    <m/>
    <m/>
    <s v="X"/>
    <m/>
    <m/>
    <m/>
    <m/>
    <m/>
    <m/>
    <s v=""/>
    <s v=""/>
    <s v="X"/>
    <s v=""/>
  </r>
  <r>
    <x v="0"/>
    <s v="NPRR1257"/>
    <s v="Limit on Amount of RRS a Resource can Provide Using Primary Frequency Response"/>
    <s v="ERCOT"/>
    <x v="0"/>
    <s v="1SPO"/>
    <x v="0"/>
    <m/>
    <m/>
    <m/>
    <m/>
    <m/>
    <m/>
    <s v="X"/>
    <m/>
    <m/>
    <m/>
    <m/>
    <m/>
    <s v="X"/>
    <m/>
    <m/>
    <m/>
    <m/>
    <m/>
    <s v=""/>
    <s v=""/>
    <s v="X"/>
    <s v=""/>
  </r>
  <r>
    <x v="0"/>
    <s v="NPRR1258"/>
    <s v="TSP Performance Monitoring Update"/>
    <s v="ERCOT"/>
    <x v="0"/>
    <s v="General"/>
    <x v="0"/>
    <m/>
    <m/>
    <m/>
    <m/>
    <m/>
    <m/>
    <m/>
    <m/>
    <m/>
    <m/>
    <m/>
    <m/>
    <m/>
    <m/>
    <m/>
    <m/>
    <m/>
    <m/>
    <s v=""/>
    <s v=""/>
    <s v=""/>
    <s v=""/>
  </r>
  <r>
    <x v="0"/>
    <s v="NPRR1259"/>
    <s v="Update Section 15 Level Response Language"/>
    <s v="ERCOT"/>
    <x v="0"/>
    <s v="General"/>
    <x v="0"/>
    <m/>
    <m/>
    <s v="X"/>
    <m/>
    <m/>
    <m/>
    <m/>
    <m/>
    <m/>
    <m/>
    <m/>
    <m/>
    <m/>
    <m/>
    <m/>
    <m/>
    <m/>
    <m/>
    <s v=""/>
    <s v="X"/>
    <s v=""/>
    <s v=""/>
  </r>
  <r>
    <x v="0"/>
    <s v="NPRR1260"/>
    <s v="Corrections for CLR Requirements Inadvertently Removed"/>
    <s v="ERCOT"/>
    <x v="0"/>
    <s v="General"/>
    <x v="0"/>
    <m/>
    <m/>
    <m/>
    <m/>
    <m/>
    <m/>
    <m/>
    <m/>
    <m/>
    <m/>
    <m/>
    <m/>
    <m/>
    <m/>
    <m/>
    <m/>
    <m/>
    <m/>
    <s v=""/>
    <s v=""/>
    <s v=""/>
    <s v=""/>
  </r>
  <r>
    <x v="0"/>
    <s v="NPRR1261"/>
    <s v="Operational Flexibility for CRR Auction Transaction Limits"/>
    <s v="ERCOT"/>
    <x v="0"/>
    <s v="General"/>
    <x v="0"/>
    <m/>
    <m/>
    <m/>
    <m/>
    <m/>
    <m/>
    <s v="X"/>
    <m/>
    <m/>
    <m/>
    <m/>
    <m/>
    <m/>
    <s v="X"/>
    <m/>
    <m/>
    <m/>
    <m/>
    <s v=""/>
    <s v=""/>
    <s v="X"/>
    <s v="X"/>
  </r>
  <r>
    <x v="0"/>
    <s v="NPRR1262"/>
    <s v="Ancillary Service Opt Out Clarification"/>
    <s v="Cholla Petroleum"/>
    <x v="1"/>
    <s v="2SPO"/>
    <x v="0"/>
    <m/>
    <m/>
    <s v="X"/>
    <m/>
    <m/>
    <m/>
    <m/>
    <m/>
    <m/>
    <m/>
    <m/>
    <m/>
    <m/>
    <m/>
    <m/>
    <m/>
    <m/>
    <m/>
    <s v=""/>
    <s v="X"/>
    <s v=""/>
    <s v=""/>
  </r>
  <r>
    <x v="4"/>
    <s v="SCR828"/>
    <s v="Increase the Number of Resource Certificates Permitted for an Email Domain in RIOO"/>
    <s v="NextEra"/>
    <x v="1"/>
    <s v="General"/>
    <x v="0"/>
    <m/>
    <m/>
    <m/>
    <s v="X"/>
    <m/>
    <m/>
    <s v="X"/>
    <m/>
    <m/>
    <m/>
    <m/>
    <m/>
    <m/>
    <m/>
    <m/>
    <m/>
    <m/>
    <m/>
    <s v=""/>
    <s v=""/>
    <s v="X"/>
    <s v=""/>
  </r>
  <r>
    <x v="2"/>
    <s v="NOGRR272"/>
    <s v="Advanced Grid Support Requirements for Inverter-Based ESRs"/>
    <s v="ERCOT"/>
    <x v="0"/>
    <s v="1SPO"/>
    <x v="0"/>
    <m/>
    <m/>
    <s v="X"/>
    <s v="X"/>
    <m/>
    <m/>
    <s v="X"/>
    <m/>
    <s v="X"/>
    <m/>
    <m/>
    <m/>
    <m/>
    <m/>
    <m/>
    <m/>
    <s v="X"/>
    <m/>
    <s v=""/>
    <s v="X"/>
    <s v="X"/>
    <s v=""/>
  </r>
  <r>
    <x v="1"/>
    <s v="PGRR121"/>
    <s v="Related to NOGRR272, Advanced Grid Support Requirements for Inverter-Based ESRs"/>
    <s v="ERCOT"/>
    <x v="0"/>
    <s v="1SPO"/>
    <x v="0"/>
    <m/>
    <m/>
    <s v="X"/>
    <s v="X"/>
    <m/>
    <m/>
    <s v="X"/>
    <m/>
    <s v="X"/>
    <m/>
    <m/>
    <m/>
    <m/>
    <m/>
    <m/>
    <m/>
    <s v="X"/>
    <m/>
    <s v=""/>
    <s v="X"/>
    <s v="X"/>
    <s v=""/>
  </r>
  <r>
    <x v="1"/>
    <s v="PGRR122"/>
    <s v="Reliability Performance Criteria for Loss of Load"/>
    <s v="ERCOT"/>
    <x v="0"/>
    <s v="1SPO"/>
    <x v="0"/>
    <m/>
    <m/>
    <s v="X"/>
    <s v="X"/>
    <m/>
    <m/>
    <s v="X"/>
    <m/>
    <m/>
    <m/>
    <m/>
    <m/>
    <m/>
    <m/>
    <m/>
    <m/>
    <m/>
    <m/>
    <s v=""/>
    <s v="X"/>
    <s v="X"/>
    <s v=""/>
  </r>
  <r>
    <x v="0"/>
    <s v="NPRR1263"/>
    <s v="Remove Accuracy Testing Requirements for CCVTs"/>
    <s v="WETT"/>
    <x v="1"/>
    <s v="General"/>
    <x v="0"/>
    <m/>
    <m/>
    <m/>
    <m/>
    <m/>
    <m/>
    <m/>
    <m/>
    <m/>
    <m/>
    <m/>
    <m/>
    <m/>
    <m/>
    <m/>
    <m/>
    <m/>
    <m/>
    <s v=""/>
    <s v=""/>
    <s v=""/>
    <s v=""/>
  </r>
  <r>
    <x v="4"/>
    <s v="SCR829"/>
    <s v="API for the NDCRC Application"/>
    <s v="Joint Sponsors"/>
    <x v="1"/>
    <s v="General"/>
    <x v="0"/>
    <m/>
    <m/>
    <m/>
    <m/>
    <m/>
    <m/>
    <s v="X"/>
    <m/>
    <m/>
    <m/>
    <m/>
    <m/>
    <m/>
    <m/>
    <m/>
    <m/>
    <m/>
    <m/>
    <s v=""/>
    <s v=""/>
    <s v="X"/>
    <s v=""/>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x v="0"/>
    <s v="NPRR956"/>
    <s v="Designation of Providers of Transmission Additions"/>
    <s v="ERCOT"/>
    <s v="ERCOT"/>
    <x v="0"/>
    <x v="0"/>
    <m/>
    <m/>
    <s v="X"/>
    <m/>
    <m/>
    <m/>
    <m/>
    <m/>
    <m/>
    <m/>
    <m/>
    <m/>
    <m/>
    <m/>
    <m/>
    <m/>
    <m/>
    <m/>
  </r>
  <r>
    <x v="0"/>
    <s v="NPRR1070"/>
    <s v="Planning Criteria for GTC Exit Solutions"/>
    <s v="EDF Renewables / Pattern Energy"/>
    <s v="Market Participant"/>
    <x v="1"/>
    <x v="0"/>
    <m/>
    <m/>
    <s v="X"/>
    <m/>
    <s v="X"/>
    <m/>
    <m/>
    <m/>
    <m/>
    <m/>
    <m/>
    <m/>
    <m/>
    <m/>
    <m/>
    <m/>
    <m/>
    <m/>
  </r>
  <r>
    <x v="1"/>
    <s v="PGRR073"/>
    <s v="Related to NPRR956, Designation of Providers of Transmission Additions"/>
    <s v="ERCOT"/>
    <s v="ERCOT"/>
    <x v="0"/>
    <x v="0"/>
    <m/>
    <m/>
    <s v="X"/>
    <m/>
    <m/>
    <m/>
    <m/>
    <m/>
    <m/>
    <m/>
    <m/>
    <m/>
    <m/>
    <m/>
    <m/>
    <m/>
    <m/>
    <m/>
  </r>
  <r>
    <x v="2"/>
    <s v="NOGRR245"/>
    <s v="Inverter-Based Resource (IBR) Ride-Through Requirements"/>
    <s v="ERCOT"/>
    <s v="ERCOT"/>
    <x v="1"/>
    <x v="1"/>
    <m/>
    <m/>
    <s v="X"/>
    <m/>
    <m/>
    <m/>
    <m/>
    <m/>
    <m/>
    <m/>
    <m/>
    <m/>
    <m/>
    <m/>
    <m/>
    <m/>
    <m/>
    <m/>
  </r>
  <r>
    <x v="0"/>
    <s v="NPRR1170"/>
    <s v="_x0009_Capturing Natural Gas Delivery Information for Natural Gas Generation Resources"/>
    <s v="ERCOT"/>
    <s v="ERCOT"/>
    <x v="1"/>
    <x v="1"/>
    <m/>
    <m/>
    <m/>
    <m/>
    <m/>
    <m/>
    <m/>
    <m/>
    <m/>
    <m/>
    <m/>
    <m/>
    <m/>
    <m/>
    <m/>
    <m/>
    <m/>
    <m/>
  </r>
  <r>
    <x v="0"/>
    <s v="NPRR1172"/>
    <s v="Fuel Adder Definition, Mitigated Offer Caps, and RUC Clawback"/>
    <s v="Joint Consumers"/>
    <s v="Market Participant"/>
    <x v="2"/>
    <x v="1"/>
    <m/>
    <m/>
    <s v="X"/>
    <m/>
    <m/>
    <s v="X"/>
    <s v="X"/>
    <m/>
    <m/>
    <m/>
    <m/>
    <s v="X"/>
    <m/>
    <m/>
    <m/>
    <s v="X"/>
    <m/>
    <m/>
  </r>
  <r>
    <x v="1"/>
    <s v="PGRR106"/>
    <s v="Clarify Projects Included in Transmission Project Information and Tracking (TPIT) Report"/>
    <s v="ERCOT"/>
    <s v="ERCOT"/>
    <x v="3"/>
    <x v="1"/>
    <m/>
    <m/>
    <s v="X"/>
    <m/>
    <m/>
    <m/>
    <m/>
    <m/>
    <m/>
    <m/>
    <m/>
    <m/>
    <m/>
    <m/>
    <m/>
    <m/>
    <m/>
    <m/>
  </r>
  <r>
    <x v="0"/>
    <s v="NPRR1179"/>
    <s v="Fuel Purchase Requirements for Resources Submitting RUC Fuel Costs"/>
    <s v="ERCOT"/>
    <s v="ERCOT"/>
    <x v="2"/>
    <x v="1"/>
    <m/>
    <m/>
    <m/>
    <m/>
    <s v="X"/>
    <s v="X"/>
    <s v="X"/>
    <m/>
    <m/>
    <m/>
    <m/>
    <m/>
    <m/>
    <m/>
    <m/>
    <m/>
    <m/>
    <m/>
  </r>
  <r>
    <x v="0"/>
    <s v="NPRR1180"/>
    <s v="Inclusion of Forecasted Load in Planning Analyses"/>
    <s v="Oncor"/>
    <s v="Market Participant"/>
    <x v="0"/>
    <x v="0"/>
    <m/>
    <m/>
    <m/>
    <m/>
    <s v="X"/>
    <m/>
    <m/>
    <m/>
    <m/>
    <m/>
    <m/>
    <m/>
    <m/>
    <m/>
    <m/>
    <m/>
    <m/>
    <m/>
  </r>
  <r>
    <x v="0"/>
    <s v="NPRR1181"/>
    <s v="Submission of Seasonal Coal and Lignite Inventory Declaration"/>
    <s v="ERCOT"/>
    <s v="ERCOT"/>
    <x v="1"/>
    <x v="1"/>
    <m/>
    <m/>
    <m/>
    <m/>
    <s v="X"/>
    <m/>
    <m/>
    <m/>
    <m/>
    <m/>
    <m/>
    <m/>
    <m/>
    <m/>
    <m/>
    <m/>
    <m/>
    <m/>
  </r>
  <r>
    <x v="1"/>
    <s v="PGRR107"/>
    <s v="Related to NPRR1180, Inclusion of Forecasted Load in Planning Analyses"/>
    <s v="Oncor"/>
    <s v="Market Participant"/>
    <x v="0"/>
    <x v="0"/>
    <m/>
    <m/>
    <m/>
    <m/>
    <s v="X"/>
    <m/>
    <m/>
    <m/>
    <m/>
    <m/>
    <m/>
    <m/>
    <m/>
    <m/>
    <m/>
    <m/>
    <m/>
    <m/>
  </r>
  <r>
    <x v="0"/>
    <s v="NPRR1186"/>
    <s v="Improvements Prior to the RTC+B Project for Better ESR State of Charge Awareness, Accounting, and Monitoring"/>
    <s v="ERCOT"/>
    <s v="ERCOT"/>
    <x v="1"/>
    <x v="1"/>
    <s v="X"/>
    <s v="X"/>
    <m/>
    <m/>
    <s v="X"/>
    <m/>
    <s v="X"/>
    <m/>
    <s v="X"/>
    <m/>
    <m/>
    <m/>
    <m/>
    <m/>
    <m/>
    <m/>
    <s v="X"/>
    <m/>
  </r>
  <r>
    <x v="0"/>
    <s v="NPRR1188"/>
    <s v="Implement Nodal Dispatch and Energy Settlement for Controllable Load Resources"/>
    <s v="ERCOT"/>
    <s v="ERCOT"/>
    <x v="4"/>
    <x v="1"/>
    <s v="X"/>
    <s v="X"/>
    <m/>
    <m/>
    <m/>
    <m/>
    <s v="X"/>
    <m/>
    <m/>
    <m/>
    <m/>
    <s v="X"/>
    <m/>
    <m/>
    <m/>
    <m/>
    <m/>
    <m/>
  </r>
  <r>
    <x v="2"/>
    <s v="NOGRR255"/>
    <s v="High Resolution Data Requirements"/>
    <s v="ERCOT"/>
    <s v="ERCOT"/>
    <x v="1"/>
    <x v="1"/>
    <m/>
    <m/>
    <s v="X"/>
    <m/>
    <s v="X"/>
    <m/>
    <m/>
    <m/>
    <m/>
    <m/>
    <m/>
    <m/>
    <m/>
    <m/>
    <m/>
    <m/>
    <m/>
    <m/>
  </r>
  <r>
    <x v="3"/>
    <s v="OBDRR046"/>
    <s v="Related to NPRR1188, Implement Nodal Dispatch and Energy Settlement for Controllable Load Resources"/>
    <s v="ERCOT"/>
    <s v="ERCOT"/>
    <x v="4"/>
    <x v="1"/>
    <s v="X"/>
    <s v="X"/>
    <m/>
    <m/>
    <m/>
    <m/>
    <s v="X"/>
    <m/>
    <m/>
    <m/>
    <m/>
    <s v="X"/>
    <m/>
    <m/>
    <m/>
    <m/>
    <m/>
    <m/>
  </r>
  <r>
    <x v="1"/>
    <s v="PGRR109"/>
    <s v="Dynamic Model Review Process Improvement for Inverter-Based Resource (IBR) Modification"/>
    <s v="ERCOT"/>
    <s v="ERCOT"/>
    <x v="1"/>
    <x v="1"/>
    <m/>
    <m/>
    <s v="X"/>
    <m/>
    <m/>
    <m/>
    <s v="X"/>
    <m/>
    <m/>
    <m/>
    <m/>
    <m/>
    <m/>
    <m/>
    <m/>
    <m/>
    <m/>
    <m/>
  </r>
  <r>
    <x v="1"/>
    <s v="PGRR110"/>
    <s v="Revision to Accommodate Steady-State Node-Breaker Modeling"/>
    <s v="ERCOT"/>
    <s v="ERCOT"/>
    <x v="3"/>
    <x v="1"/>
    <m/>
    <m/>
    <m/>
    <m/>
    <m/>
    <m/>
    <s v="X"/>
    <m/>
    <m/>
    <m/>
    <m/>
    <m/>
    <m/>
    <m/>
    <m/>
    <m/>
    <m/>
    <m/>
  </r>
  <r>
    <x v="4"/>
    <s v="SCR825"/>
    <s v="ERCOT Voice Communications Aggregation"/>
    <s v="Tenaska"/>
    <s v="Market Participant"/>
    <x v="1"/>
    <x v="1"/>
    <m/>
    <m/>
    <m/>
    <m/>
    <m/>
    <m/>
    <s v="X"/>
    <m/>
    <m/>
    <m/>
    <m/>
    <m/>
    <m/>
    <m/>
    <m/>
    <m/>
    <m/>
    <m/>
  </r>
  <r>
    <x v="2"/>
    <s v="NOGRR257"/>
    <s v="Removal of Redundant ERS Reporting Requirement"/>
    <s v="ERCOT"/>
    <s v="ERCOT"/>
    <x v="3"/>
    <x v="1"/>
    <m/>
    <m/>
    <m/>
    <m/>
    <m/>
    <m/>
    <m/>
    <m/>
    <m/>
    <m/>
    <m/>
    <m/>
    <m/>
    <m/>
    <m/>
    <m/>
    <m/>
    <m/>
  </r>
  <r>
    <x v="5"/>
    <s v="SMOGRR027"/>
    <s v="Move OBD to Settlement Metering Operating Guide – EPS Metering Design Proposal"/>
    <s v="ERCOT"/>
    <s v="ERCOT"/>
    <x v="3"/>
    <x v="1"/>
    <m/>
    <m/>
    <m/>
    <m/>
    <m/>
    <m/>
    <m/>
    <m/>
    <m/>
    <m/>
    <m/>
    <m/>
    <m/>
    <m/>
    <m/>
    <m/>
    <m/>
    <m/>
  </r>
  <r>
    <x v="1"/>
    <s v="PGRR112"/>
    <s v="Dynamic Data Model and Full Interconnection Study (FIS) Deadline for Quarterly Stability Assessment"/>
    <s v="ERCOT"/>
    <s v="ERCOT"/>
    <x v="3"/>
    <x v="1"/>
    <m/>
    <m/>
    <m/>
    <s v="X"/>
    <m/>
    <m/>
    <s v="X"/>
    <m/>
    <m/>
    <m/>
    <m/>
    <m/>
    <m/>
    <m/>
    <m/>
    <m/>
    <m/>
    <m/>
  </r>
  <r>
    <x v="2"/>
    <s v="NOGRR258"/>
    <s v="Related to NPRR1198, Congestion Mitigation Using Topology Reconfigurations"/>
    <s v="EDF Renewables"/>
    <s v="Market Participant"/>
    <x v="2"/>
    <x v="1"/>
    <m/>
    <m/>
    <m/>
    <m/>
    <s v="X"/>
    <m/>
    <s v="X"/>
    <m/>
    <m/>
    <m/>
    <m/>
    <m/>
    <m/>
    <m/>
    <m/>
    <m/>
    <m/>
    <m/>
  </r>
  <r>
    <x v="0"/>
    <s v="NPRR1190"/>
    <s v="High Dispatch Limit Override Provision for Increased NOIE Load Costs"/>
    <s v="Joint Sponsors"/>
    <s v="Market Participant"/>
    <x v="3"/>
    <x v="0"/>
    <m/>
    <m/>
    <m/>
    <m/>
    <m/>
    <m/>
    <s v="X"/>
    <m/>
    <m/>
    <m/>
    <m/>
    <s v="X"/>
    <m/>
    <m/>
    <m/>
    <m/>
    <m/>
    <m/>
  </r>
  <r>
    <x v="0"/>
    <s v="NPRR1192"/>
    <s v="Move OBD to Section 22 – Requirements for Aggregate Load Resource Participation in the ERCOT Markets"/>
    <s v="ERCOT"/>
    <s v="ERCOT"/>
    <x v="3"/>
    <x v="1"/>
    <m/>
    <m/>
    <m/>
    <m/>
    <m/>
    <m/>
    <m/>
    <m/>
    <m/>
    <m/>
    <m/>
    <m/>
    <m/>
    <m/>
    <m/>
    <m/>
    <m/>
    <m/>
  </r>
  <r>
    <x v="0"/>
    <s v="NPRR1193"/>
    <s v="Related to SMOGRR027, Move OBD to Settlement Metering Operating Guide – EPS Metering Design Proposal"/>
    <s v="ERCOT"/>
    <s v="ERCOT"/>
    <x v="3"/>
    <x v="1"/>
    <m/>
    <m/>
    <m/>
    <m/>
    <m/>
    <m/>
    <m/>
    <m/>
    <m/>
    <m/>
    <m/>
    <m/>
    <m/>
    <m/>
    <m/>
    <m/>
    <m/>
    <m/>
  </r>
  <r>
    <x v="0"/>
    <s v="NPRR1195"/>
    <s v="Resource Entity Metering Facilities Maintenance"/>
    <s v="STEC"/>
    <s v="Market Participant"/>
    <x v="0"/>
    <x v="1"/>
    <m/>
    <m/>
    <m/>
    <m/>
    <m/>
    <m/>
    <s v="X"/>
    <m/>
    <m/>
    <m/>
    <m/>
    <m/>
    <m/>
    <m/>
    <m/>
    <m/>
    <m/>
    <m/>
  </r>
  <r>
    <x v="0"/>
    <s v="NPRR1196"/>
    <s v="Correction of NCLR Ancillary Service Failed Quantity Calculations under NPRR1149"/>
    <s v="ERCOT"/>
    <s v="ERCOT"/>
    <x v="3"/>
    <x v="1"/>
    <m/>
    <m/>
    <m/>
    <m/>
    <m/>
    <m/>
    <s v="X"/>
    <m/>
    <m/>
    <m/>
    <m/>
    <m/>
    <m/>
    <m/>
    <m/>
    <m/>
    <m/>
    <m/>
  </r>
  <r>
    <x v="0"/>
    <s v="NPRR1197"/>
    <s v="Energy Storage Resource (ESR) Non-Charging Load(s) Optional Exclusion from EPS Netting Arrangement"/>
    <s v="Engie"/>
    <s v="Market Participant"/>
    <x v="3"/>
    <x v="1"/>
    <m/>
    <m/>
    <m/>
    <m/>
    <m/>
    <m/>
    <s v="X"/>
    <m/>
    <m/>
    <m/>
    <m/>
    <m/>
    <m/>
    <m/>
    <m/>
    <m/>
    <m/>
    <m/>
  </r>
  <r>
    <x v="0"/>
    <s v="NPRR1198"/>
    <s v="Congestion Mitigation Using Topology Reconfigurations"/>
    <s v="EDF Renewables"/>
    <s v="Market Participant"/>
    <x v="2"/>
    <x v="1"/>
    <m/>
    <m/>
    <m/>
    <m/>
    <s v="X"/>
    <m/>
    <s v="X"/>
    <m/>
    <m/>
    <m/>
    <m/>
    <m/>
    <m/>
    <m/>
    <m/>
    <m/>
    <m/>
    <m/>
  </r>
  <r>
    <x v="0"/>
    <s v="NPRR1199"/>
    <s v="Implementation of Lone Star Infrastructure Protection Act (LSIPA) Requirements"/>
    <s v="ERCOT"/>
    <s v="ERCOT"/>
    <x v="0"/>
    <x v="1"/>
    <m/>
    <s v="X"/>
    <m/>
    <m/>
    <m/>
    <m/>
    <s v="X"/>
    <m/>
    <m/>
    <m/>
    <m/>
    <m/>
    <m/>
    <m/>
    <m/>
    <m/>
    <m/>
    <m/>
  </r>
  <r>
    <x v="0"/>
    <s v="NPRR1201"/>
    <s v="Limitations on Resettlement Timeline and Default Uplift Exposure Adjustments"/>
    <s v="ERCOT"/>
    <s v="ERCOT"/>
    <x v="3"/>
    <x v="1"/>
    <m/>
    <m/>
    <m/>
    <m/>
    <m/>
    <m/>
    <m/>
    <m/>
    <m/>
    <m/>
    <m/>
    <s v="X"/>
    <m/>
    <m/>
    <m/>
    <m/>
    <m/>
    <m/>
  </r>
  <r>
    <x v="0"/>
    <s v="NPRR1202"/>
    <s v="Refundable Deposits for Large Load Interconnection Studies"/>
    <s v="Lancium"/>
    <s v="Market Participant"/>
    <x v="1"/>
    <x v="0"/>
    <m/>
    <m/>
    <m/>
    <s v="X"/>
    <s v="X"/>
    <m/>
    <s v="X"/>
    <m/>
    <m/>
    <m/>
    <m/>
    <m/>
    <m/>
    <m/>
    <m/>
    <m/>
    <m/>
    <m/>
  </r>
  <r>
    <x v="4"/>
    <s v="SCR826"/>
    <s v="ERCOT.com Enhancements"/>
    <s v="Residential Consumer"/>
    <s v="Market Participant"/>
    <x v="3"/>
    <x v="0"/>
    <m/>
    <m/>
    <m/>
    <m/>
    <m/>
    <m/>
    <m/>
    <m/>
    <m/>
    <m/>
    <m/>
    <m/>
    <m/>
    <s v="X"/>
    <m/>
    <m/>
    <m/>
    <m/>
  </r>
  <r>
    <x v="4"/>
    <s v="SCR827"/>
    <s v="_x0009_Grid Conditions Graph Addition for Operating Reserve Demand Curve (ORDC) Level"/>
    <s v="ACES"/>
    <s v="Market Participant"/>
    <x v="3"/>
    <x v="0"/>
    <m/>
    <m/>
    <m/>
    <m/>
    <m/>
    <m/>
    <m/>
    <m/>
    <m/>
    <m/>
    <m/>
    <m/>
    <m/>
    <s v="X"/>
    <m/>
    <m/>
    <m/>
    <m/>
  </r>
  <r>
    <x v="0"/>
    <s v="NPRR1204"/>
    <s v="Considerations of State of Charge with Real-Time Co-Optimization Implementation"/>
    <s v="ERCOT"/>
    <s v="ERCOT"/>
    <x v="1"/>
    <x v="1"/>
    <s v="X"/>
    <s v="X"/>
    <m/>
    <m/>
    <s v="X"/>
    <m/>
    <s v="X"/>
    <m/>
    <s v="X"/>
    <m/>
    <m/>
    <m/>
    <m/>
    <m/>
    <m/>
    <m/>
    <s v="X"/>
    <m/>
  </r>
  <r>
    <x v="1"/>
    <s v="PGRR113"/>
    <s v="Related to NPRR1198, Congestion Mitigation Using Topology Reconfigurations"/>
    <s v="ERCOT"/>
    <s v="ERCOT"/>
    <x v="2"/>
    <x v="1"/>
    <m/>
    <m/>
    <m/>
    <m/>
    <s v="X"/>
    <m/>
    <s v="X"/>
    <m/>
    <m/>
    <m/>
    <m/>
    <m/>
    <m/>
    <m/>
    <m/>
    <m/>
    <m/>
    <m/>
  </r>
  <r>
    <x v="0"/>
    <s v="NPRR1205"/>
    <s v="Revisions to Credit Qualification Requirements of Banks and Insurance Companies"/>
    <s v="ERCOT"/>
    <s v="ERCOT"/>
    <x v="3"/>
    <x v="1"/>
    <m/>
    <m/>
    <m/>
    <m/>
    <m/>
    <m/>
    <s v="X"/>
    <m/>
    <m/>
    <m/>
    <m/>
    <m/>
    <m/>
    <m/>
    <s v="X"/>
    <m/>
    <m/>
    <m/>
  </r>
  <r>
    <x v="0"/>
    <s v="NPRR1206"/>
    <s v="Revisions to QSE Operations and Termination Requirements, and Elimination of Providing Certain Market Participant Principal Information"/>
    <s v="ERCOT"/>
    <s v="ERCOT"/>
    <x v="1"/>
    <x v="1"/>
    <m/>
    <m/>
    <m/>
    <m/>
    <m/>
    <m/>
    <s v="X"/>
    <m/>
    <m/>
    <m/>
    <m/>
    <m/>
    <m/>
    <m/>
    <m/>
    <m/>
    <m/>
    <m/>
  </r>
  <r>
    <x v="0"/>
    <s v="NPRR1207"/>
    <s v="Incidental Disclosure of Protected Information and ECEII During ERCOT Control Room Tours"/>
    <s v="ERCOT"/>
    <s v="ERCOT"/>
    <x v="1"/>
    <x v="1"/>
    <m/>
    <m/>
    <m/>
    <m/>
    <m/>
    <m/>
    <m/>
    <m/>
    <m/>
    <m/>
    <m/>
    <m/>
    <m/>
    <m/>
    <m/>
    <m/>
    <m/>
    <m/>
  </r>
  <r>
    <x v="0"/>
    <s v="NPRR1208"/>
    <s v="Creation of Invoice Report"/>
    <s v="Reliant Energhy"/>
    <s v="Market Participant"/>
    <x v="3"/>
    <x v="1"/>
    <m/>
    <m/>
    <m/>
    <m/>
    <m/>
    <m/>
    <m/>
    <m/>
    <m/>
    <m/>
    <m/>
    <m/>
    <m/>
    <s v="X"/>
    <m/>
    <m/>
    <m/>
    <m/>
  </r>
  <r>
    <x v="0"/>
    <s v="NPRR1210"/>
    <s v="Next Start Resource Test and Load-Carrying Test Frequency"/>
    <s v="ERCOT"/>
    <s v="ERCOT"/>
    <x v="0"/>
    <x v="1"/>
    <m/>
    <m/>
    <s v="X"/>
    <m/>
    <m/>
    <m/>
    <s v="X"/>
    <m/>
    <m/>
    <m/>
    <m/>
    <m/>
    <m/>
    <m/>
    <m/>
    <m/>
    <m/>
    <m/>
  </r>
  <r>
    <x v="6"/>
    <s v="RMGRR176"/>
    <s v="Addition of Market Processes Specific to LP&amp;L"/>
    <s v="LRITF"/>
    <s v="Working Group / Task Force"/>
    <x v="3"/>
    <x v="1"/>
    <m/>
    <m/>
    <m/>
    <m/>
    <m/>
    <m/>
    <m/>
    <m/>
    <m/>
    <s v="X"/>
    <m/>
    <m/>
    <m/>
    <m/>
    <m/>
    <m/>
    <m/>
    <m/>
  </r>
  <r>
    <x v="1"/>
    <s v="PGRR114"/>
    <s v="Related to NPRR1212, Clarification of Distribution Service Provider’s Obligation to Provide an ESI ID"/>
    <s v="ERCOT"/>
    <s v="ERCOT"/>
    <x v="0"/>
    <x v="1"/>
    <m/>
    <m/>
    <m/>
    <m/>
    <m/>
    <m/>
    <m/>
    <m/>
    <m/>
    <m/>
    <s v="X"/>
    <m/>
    <m/>
    <m/>
    <m/>
    <m/>
    <m/>
    <m/>
  </r>
  <r>
    <x v="5"/>
    <s v="SMOGRR028"/>
    <s v="Add Series Reactor Compensation Factors"/>
    <s v="RWE Clean Energy"/>
    <s v="Market Participant"/>
    <x v="3"/>
    <x v="0"/>
    <m/>
    <m/>
    <s v="X"/>
    <s v="X"/>
    <m/>
    <m/>
    <s v="X"/>
    <m/>
    <m/>
    <m/>
    <m/>
    <m/>
    <m/>
    <m/>
    <m/>
    <m/>
    <m/>
    <m/>
  </r>
  <r>
    <x v="6"/>
    <s v="RMGRR177"/>
    <s v="Switch Hold Removal Clarification"/>
    <s v="TDTMS"/>
    <s v="Working Group / Task Force"/>
    <x v="3"/>
    <x v="1"/>
    <m/>
    <m/>
    <m/>
    <m/>
    <m/>
    <m/>
    <m/>
    <m/>
    <m/>
    <s v="X"/>
    <m/>
    <m/>
    <m/>
    <m/>
    <m/>
    <m/>
    <m/>
    <m/>
  </r>
  <r>
    <x v="0"/>
    <s v="NPRR1211"/>
    <s v="Move OBD to Section 22 – Methodology for Setting Maximum Shadow Prices for Network and Power Balance Constraints"/>
    <s v="ERCOT"/>
    <s v="ERCOT"/>
    <x v="3"/>
    <x v="1"/>
    <m/>
    <m/>
    <m/>
    <m/>
    <m/>
    <m/>
    <m/>
    <m/>
    <m/>
    <m/>
    <m/>
    <m/>
    <m/>
    <m/>
    <m/>
    <m/>
    <m/>
    <m/>
  </r>
  <r>
    <x v="0"/>
    <s v="NPRR1212"/>
    <s v="Clarification of Distribution Service Provider’s Obligation to Provide an ESI ID"/>
    <s v="ERCOT"/>
    <s v="ERCOT"/>
    <x v="0"/>
    <x v="1"/>
    <m/>
    <m/>
    <m/>
    <m/>
    <m/>
    <m/>
    <m/>
    <m/>
    <m/>
    <m/>
    <s v="X"/>
    <m/>
    <m/>
    <m/>
    <m/>
    <m/>
    <m/>
    <m/>
  </r>
  <r>
    <x v="0"/>
    <s v="NPRR1213"/>
    <s v="Allow DGRs and DESRs on Circuits Subject to Load Shed to Provide ECRS"/>
    <s v="Enchanted Rock"/>
    <s v="Market Participant"/>
    <x v="1"/>
    <x v="1"/>
    <m/>
    <m/>
    <m/>
    <m/>
    <m/>
    <m/>
    <s v="X"/>
    <m/>
    <m/>
    <m/>
    <m/>
    <m/>
    <s v="X"/>
    <m/>
    <m/>
    <m/>
    <s v="X"/>
    <m/>
  </r>
  <r>
    <x v="0"/>
    <s v="NPRR1214"/>
    <s v="Reliability Deployment Price Adder Fix to Provide Locational Price Signals, Reduce Uplift and Risk"/>
    <s v="Joint Sponsors"/>
    <s v="Market Participant"/>
    <x v="2"/>
    <x v="0"/>
    <m/>
    <m/>
    <m/>
    <m/>
    <m/>
    <m/>
    <s v="X"/>
    <m/>
    <m/>
    <m/>
    <m/>
    <s v="X"/>
    <m/>
    <m/>
    <m/>
    <m/>
    <m/>
    <m/>
  </r>
  <r>
    <x v="0"/>
    <s v="NPRR1215"/>
    <s v="Clarifications to the Day-Ahead Market (DAM) Energy-Only Offer Calculation"/>
    <s v="ERCOT"/>
    <s v="ERCOT"/>
    <x v="3"/>
    <x v="1"/>
    <m/>
    <m/>
    <s v="X"/>
    <m/>
    <m/>
    <m/>
    <m/>
    <m/>
    <m/>
    <m/>
    <m/>
    <m/>
    <m/>
    <m/>
    <m/>
    <m/>
    <m/>
    <m/>
  </r>
  <r>
    <x v="0"/>
    <s v="NPRR1216"/>
    <s v="Implementation of Emergency Pricing Program"/>
    <s v="ERCOT"/>
    <s v="ERCOT"/>
    <x v="0"/>
    <x v="1"/>
    <s v="X"/>
    <m/>
    <s v="X"/>
    <m/>
    <m/>
    <m/>
    <s v="X"/>
    <m/>
    <m/>
    <m/>
    <m/>
    <s v="X"/>
    <m/>
    <m/>
    <m/>
    <m/>
    <m/>
    <m/>
  </r>
  <r>
    <x v="2"/>
    <s v="NOGRR261"/>
    <s v="Move OBD to Section 8 – Procedure for Calculating RRS Limits for Individual Resources"/>
    <s v="ERCOT"/>
    <s v="ERCOT"/>
    <x v="3"/>
    <x v="1"/>
    <m/>
    <m/>
    <m/>
    <m/>
    <m/>
    <m/>
    <m/>
    <m/>
    <m/>
    <m/>
    <m/>
    <m/>
    <m/>
    <m/>
    <m/>
    <m/>
    <m/>
    <m/>
  </r>
  <r>
    <x v="6"/>
    <s v="RMGRR179"/>
    <s v="TDSP Temporary Emergency Electric Energy Facility (TEEEF) Deployment Transactional Processing"/>
    <s v="TX SET WG"/>
    <s v="Working Group / Task Force"/>
    <x v="0"/>
    <x v="1"/>
    <m/>
    <m/>
    <m/>
    <m/>
    <m/>
    <m/>
    <m/>
    <m/>
    <m/>
    <s v="X"/>
    <m/>
    <m/>
    <m/>
    <m/>
    <m/>
    <m/>
    <m/>
    <m/>
  </r>
  <r>
    <x v="5"/>
    <s v="SMOGRR030"/>
    <s v="Move OBD to Settlement Metering Operating Guide – EPS Metering Facility Temporary Exemption Request Application Form"/>
    <s v="ERCOT"/>
    <s v="ERCOT"/>
    <x v="3"/>
    <x v="1"/>
    <m/>
    <m/>
    <m/>
    <m/>
    <m/>
    <m/>
    <m/>
    <m/>
    <m/>
    <m/>
    <m/>
    <m/>
    <m/>
    <m/>
    <m/>
    <m/>
    <m/>
    <m/>
  </r>
  <r>
    <x v="3"/>
    <s v="OBDRR051"/>
    <s v="Related to NPRR1216, Implementation of Emergency Pricing Program"/>
    <s v="ERCOT"/>
    <s v="ERCOT"/>
    <x v="0"/>
    <x v="1"/>
    <s v="X"/>
    <m/>
    <s v="X"/>
    <m/>
    <m/>
    <m/>
    <s v="X"/>
    <m/>
    <m/>
    <m/>
    <m/>
    <s v="X"/>
    <m/>
    <m/>
    <m/>
    <m/>
    <m/>
    <m/>
  </r>
  <r>
    <x v="7"/>
    <s v="LPGRR074"/>
    <s v="Align Definitions of IDRRQ, LRG, and LRGDG"/>
    <s v="PWG"/>
    <s v="Working Group / Task Force"/>
    <x v="3"/>
    <x v="1"/>
    <m/>
    <m/>
    <m/>
    <m/>
    <m/>
    <m/>
    <m/>
    <m/>
    <m/>
    <s v="X"/>
    <m/>
    <m/>
    <m/>
    <m/>
    <m/>
    <m/>
    <m/>
    <m/>
  </r>
  <r>
    <x v="8"/>
    <s v="VCMRR039"/>
    <s v="Related to NPRR1216, Implementation of Emergency Pricing Program"/>
    <s v="ERCOT"/>
    <s v="ERCOT"/>
    <x v="2"/>
    <x v="1"/>
    <s v="X"/>
    <m/>
    <s v="X"/>
    <m/>
    <m/>
    <m/>
    <s v="X"/>
    <m/>
    <m/>
    <m/>
    <m/>
    <s v="X"/>
    <m/>
    <m/>
    <m/>
    <m/>
    <m/>
    <m/>
  </r>
  <r>
    <x v="2"/>
    <s v="NOGRR262"/>
    <s v="Provisions for Operator-Controlled Manual Load Shed"/>
    <s v="ERCOT"/>
    <s v="ERCOT"/>
    <x v="0"/>
    <x v="1"/>
    <m/>
    <m/>
    <s v="X"/>
    <m/>
    <m/>
    <m/>
    <m/>
    <m/>
    <m/>
    <m/>
    <m/>
    <m/>
    <m/>
    <m/>
    <m/>
    <m/>
    <m/>
    <m/>
  </r>
  <r>
    <x v="0"/>
    <s v="NPRR1217"/>
    <s v="Remove Verbal Dispatch Instruction (VDI) Requirement for Deployment and Recall of Load Resources and Emergency Response Service (ERS) Resources"/>
    <s v="ERCOT"/>
    <s v="ERCOT"/>
    <x v="3"/>
    <x v="1"/>
    <m/>
    <m/>
    <m/>
    <m/>
    <m/>
    <m/>
    <s v="X"/>
    <m/>
    <m/>
    <m/>
    <m/>
    <m/>
    <m/>
    <m/>
    <m/>
    <m/>
    <m/>
    <m/>
  </r>
  <r>
    <x v="0"/>
    <s v="NPRR1218"/>
    <s v="REC Program Changes Per P.U.C. SUBST. R. 25.173, Renewable Energy Credit Program"/>
    <s v="ERCOT"/>
    <s v="ERCOT"/>
    <x v="4"/>
    <x v="1"/>
    <m/>
    <m/>
    <s v="X"/>
    <m/>
    <m/>
    <m/>
    <m/>
    <m/>
    <m/>
    <m/>
    <m/>
    <m/>
    <m/>
    <m/>
    <m/>
    <m/>
    <m/>
    <m/>
  </r>
  <r>
    <x v="0"/>
    <s v="NPRR1219"/>
    <s v="Methodology Revisions and New Definitions for the Report on Capacity, Demand and Reserves in the ERCOT Region (CDR)"/>
    <s v="ERCOT"/>
    <s v="ERCOT"/>
    <x v="1"/>
    <x v="1"/>
    <m/>
    <m/>
    <m/>
    <m/>
    <s v="X"/>
    <m/>
    <m/>
    <m/>
    <m/>
    <m/>
    <m/>
    <m/>
    <m/>
    <s v="X"/>
    <m/>
    <m/>
    <m/>
    <m/>
  </r>
  <r>
    <x v="0"/>
    <s v="NPRR1220"/>
    <s v="Market Restart Approval Process Modifications"/>
    <s v="ERCOT"/>
    <s v="ERCOT"/>
    <x v="3"/>
    <x v="1"/>
    <m/>
    <s v="X"/>
    <m/>
    <m/>
    <m/>
    <m/>
    <m/>
    <m/>
    <m/>
    <m/>
    <m/>
    <m/>
    <m/>
    <m/>
    <m/>
    <m/>
    <m/>
    <m/>
  </r>
  <r>
    <x v="0"/>
    <s v="NPRR1221"/>
    <s v="Related to NOGRR262, Provisions for Operator Controlled Manual Load Shed"/>
    <s v="ERCOT"/>
    <s v="ERCOT"/>
    <x v="0"/>
    <x v="1"/>
    <m/>
    <m/>
    <s v="X"/>
    <m/>
    <m/>
    <m/>
    <m/>
    <m/>
    <m/>
    <m/>
    <m/>
    <m/>
    <m/>
    <m/>
    <m/>
    <m/>
    <m/>
    <m/>
  </r>
  <r>
    <x v="0"/>
    <s v="NPRR1222"/>
    <s v="Public Utility Commission of Texas Approval of the Methodology for Determining Ancillary Service Requirements"/>
    <s v="ERCOT"/>
    <s v="ERCOT"/>
    <x v="3"/>
    <x v="1"/>
    <m/>
    <m/>
    <m/>
    <m/>
    <m/>
    <m/>
    <m/>
    <m/>
    <m/>
    <m/>
    <m/>
    <m/>
    <m/>
    <m/>
    <m/>
    <m/>
    <m/>
    <m/>
  </r>
  <r>
    <x v="0"/>
    <s v="NPRR1223"/>
    <s v="Addition of TA Contact Information Into TDSP Application Form"/>
    <s v="ERCOT"/>
    <s v="ERCOT"/>
    <x v="1"/>
    <x v="1"/>
    <m/>
    <m/>
    <m/>
    <m/>
    <m/>
    <m/>
    <m/>
    <m/>
    <m/>
    <s v="X"/>
    <m/>
    <m/>
    <m/>
    <m/>
    <m/>
    <m/>
    <m/>
    <m/>
  </r>
  <r>
    <x v="0"/>
    <s v="NPRR1225"/>
    <s v="Exclusion of Lubbock Load from Securitization Charges"/>
    <s v="ERCOT"/>
    <s v="ERCOT"/>
    <x v="0"/>
    <x v="1"/>
    <m/>
    <s v="X"/>
    <s v="X"/>
    <m/>
    <m/>
    <m/>
    <m/>
    <m/>
    <m/>
    <m/>
    <m/>
    <m/>
    <m/>
    <m/>
    <m/>
    <m/>
    <m/>
    <m/>
  </r>
  <r>
    <x v="2"/>
    <s v="NOGRR263"/>
    <s v="Clarification of Controllable Load Resource Primary Frequency Response Responsibilities"/>
    <s v="Priority Power"/>
    <s v="Market Participant"/>
    <x v="3"/>
    <x v="1"/>
    <m/>
    <m/>
    <m/>
    <m/>
    <m/>
    <m/>
    <s v="X"/>
    <m/>
    <m/>
    <m/>
    <m/>
    <m/>
    <s v="X"/>
    <m/>
    <m/>
    <m/>
    <m/>
    <m/>
  </r>
  <r>
    <x v="1"/>
    <s v="PGRR115"/>
    <s v="Related to NPRR1234, Interconnection Requirements for Large Loads and Modeling Standards for Loads 25 MW or Greater"/>
    <s v="ERCOT"/>
    <s v="ERCOT"/>
    <x v="1"/>
    <x v="0"/>
    <m/>
    <m/>
    <s v="X"/>
    <s v="X"/>
    <s v="X"/>
    <m/>
    <s v="X"/>
    <s v="X"/>
    <s v="X"/>
    <m/>
    <m/>
    <m/>
    <m/>
    <m/>
    <m/>
    <m/>
    <m/>
    <m/>
  </r>
  <r>
    <x v="6"/>
    <s v="RMGRR181"/>
    <s v="Alignment of Defined Term Usage and Resolution of Inconsistencies"/>
    <s v="ERCOT"/>
    <s v="ERCOT"/>
    <x v="3"/>
    <x v="1"/>
    <m/>
    <m/>
    <m/>
    <m/>
    <m/>
    <m/>
    <m/>
    <m/>
    <m/>
    <m/>
    <m/>
    <m/>
    <m/>
    <m/>
    <m/>
    <m/>
    <m/>
    <m/>
  </r>
  <r>
    <x v="8"/>
    <s v="VCMRR040"/>
    <s v="Methodology for Calculating Fuel Adders for Coal-Fired Resources"/>
    <s v="ERCOT"/>
    <s v="ERCOT"/>
    <x v="2"/>
    <x v="1"/>
    <m/>
    <m/>
    <m/>
    <m/>
    <m/>
    <s v="X"/>
    <m/>
    <m/>
    <m/>
    <m/>
    <m/>
    <m/>
    <m/>
    <m/>
    <m/>
    <m/>
    <m/>
    <m/>
  </r>
  <r>
    <x v="0"/>
    <s v="NPRR1226"/>
    <s v="Demand Response Monitor"/>
    <s v="ERCOT Steel Mills"/>
    <s v="Market Participant"/>
    <x v="2"/>
    <x v="0"/>
    <m/>
    <m/>
    <m/>
    <m/>
    <m/>
    <m/>
    <m/>
    <s v="X"/>
    <m/>
    <m/>
    <m/>
    <m/>
    <m/>
    <s v="X"/>
    <m/>
    <m/>
    <m/>
    <m/>
  </r>
  <r>
    <x v="0"/>
    <s v="NPRR1227"/>
    <s v="Related to RMGRR181, Alignment of Defined Term Usage and Resolution of Inconsistencies"/>
    <s v="ERCOT"/>
    <s v="ERCOT"/>
    <x v="3"/>
    <x v="1"/>
    <m/>
    <m/>
    <m/>
    <m/>
    <m/>
    <m/>
    <m/>
    <m/>
    <m/>
    <m/>
    <m/>
    <m/>
    <m/>
    <m/>
    <m/>
    <m/>
    <m/>
    <m/>
  </r>
  <r>
    <x v="0"/>
    <s v="NPRR1228"/>
    <s v="Continued One-Winter Procurements for Firm Fuel Supply Service (FFSS)"/>
    <s v="ERCOT"/>
    <s v="ERCOT"/>
    <x v="3"/>
    <x v="1"/>
    <m/>
    <m/>
    <m/>
    <m/>
    <m/>
    <m/>
    <m/>
    <m/>
    <m/>
    <m/>
    <m/>
    <m/>
    <m/>
    <m/>
    <m/>
    <m/>
    <m/>
    <m/>
  </r>
  <r>
    <x v="0"/>
    <s v="NPRR1229"/>
    <s v="Real-Time Constraint Management Plan Energy Payment"/>
    <s v="STEC"/>
    <s v="Market Participant"/>
    <x v="3"/>
    <x v="0"/>
    <m/>
    <m/>
    <m/>
    <m/>
    <m/>
    <m/>
    <s v="X"/>
    <m/>
    <m/>
    <m/>
    <m/>
    <s v="X"/>
    <m/>
    <m/>
    <m/>
    <m/>
    <m/>
    <m/>
  </r>
  <r>
    <x v="0"/>
    <s v="NPRR1230"/>
    <s v="Methodology for Setting Transmission Shadow Price Caps for an IROL in SCED"/>
    <s v="ERCOT"/>
    <s v="ERCOT"/>
    <x v="1"/>
    <x v="1"/>
    <m/>
    <m/>
    <m/>
    <m/>
    <m/>
    <m/>
    <s v="X"/>
    <m/>
    <m/>
    <m/>
    <m/>
    <m/>
    <m/>
    <m/>
    <m/>
    <m/>
    <m/>
    <m/>
  </r>
  <r>
    <x v="0"/>
    <s v="NPRR1231"/>
    <s v="FFSS Program Communication Improvements and Additional Clarifications"/>
    <s v="ERCOT"/>
    <s v="ERCOT"/>
    <x v="3"/>
    <x v="1"/>
    <m/>
    <m/>
    <m/>
    <m/>
    <m/>
    <m/>
    <m/>
    <m/>
    <m/>
    <m/>
    <m/>
    <m/>
    <m/>
    <m/>
    <m/>
    <m/>
    <m/>
    <m/>
  </r>
  <r>
    <x v="0"/>
    <s v="NPRR1233"/>
    <s v="Modification of Weatherization Inspection Fees on the ERCOT Fee Schedule"/>
    <s v="ERCOT"/>
    <s v="ERCOT"/>
    <x v="1"/>
    <x v="1"/>
    <m/>
    <m/>
    <m/>
    <m/>
    <m/>
    <m/>
    <s v="X"/>
    <m/>
    <m/>
    <m/>
    <m/>
    <m/>
    <m/>
    <m/>
    <m/>
    <m/>
    <m/>
    <m/>
  </r>
  <r>
    <x v="0"/>
    <s v="NPRR1234"/>
    <s v="Interconnection Requirements for Large Loads and Modeling Standards for Loads 25 MW or Greater"/>
    <s v="ERCOT"/>
    <s v="ERCOT"/>
    <x v="1"/>
    <x v="0"/>
    <m/>
    <m/>
    <s v="X"/>
    <s v="X"/>
    <s v="X"/>
    <m/>
    <s v="X"/>
    <s v="X"/>
    <s v="X"/>
    <m/>
    <m/>
    <m/>
    <m/>
    <m/>
    <m/>
    <m/>
    <m/>
    <m/>
  </r>
  <r>
    <x v="2"/>
    <s v="NOGRR264"/>
    <s v="Related to NPRR1235, Dispatchable Reliability Reserve Service as a Stand-Alone Ancillary Service"/>
    <s v="ERCOT"/>
    <s v="ERCOT"/>
    <x v="0"/>
    <x v="0"/>
    <m/>
    <s v="X"/>
    <m/>
    <m/>
    <m/>
    <m/>
    <s v="X"/>
    <m/>
    <m/>
    <m/>
    <m/>
    <m/>
    <s v="X"/>
    <m/>
    <m/>
    <m/>
    <m/>
    <m/>
  </r>
  <r>
    <x v="2"/>
    <s v="NOGRR265"/>
    <s v="Related to NPRR1238, Voluntary Registration of Loads with Curtailable Load Capabilities"/>
    <s v="GSEC"/>
    <s v="Market Participant"/>
    <x v="3"/>
    <x v="0"/>
    <m/>
    <m/>
    <m/>
    <s v="X"/>
    <s v="X"/>
    <m/>
    <s v="X"/>
    <s v="X"/>
    <m/>
    <m/>
    <m/>
    <m/>
    <m/>
    <m/>
    <m/>
    <m/>
    <m/>
    <m/>
  </r>
  <r>
    <x v="0"/>
    <s v="NPRR1235"/>
    <s v="Dispatchable Reliability Reserve Service as a Stand-Alone Ancillary Service"/>
    <s v="ERCOT"/>
    <s v="ERCOT"/>
    <x v="0"/>
    <x v="0"/>
    <m/>
    <s v="X"/>
    <m/>
    <m/>
    <m/>
    <m/>
    <s v="X"/>
    <m/>
    <m/>
    <m/>
    <m/>
    <m/>
    <s v="X"/>
    <m/>
    <m/>
    <m/>
    <m/>
    <m/>
  </r>
  <r>
    <x v="0"/>
    <s v="NPRR1236"/>
    <s v="RTC+B Modifications to RUC Capacity Short Calculations"/>
    <s v="ERCOT"/>
    <s v="ERCOT"/>
    <x v="3"/>
    <x v="1"/>
    <m/>
    <m/>
    <m/>
    <m/>
    <m/>
    <m/>
    <s v="X"/>
    <m/>
    <m/>
    <m/>
    <m/>
    <m/>
    <m/>
    <m/>
    <m/>
    <m/>
    <m/>
    <m/>
  </r>
  <r>
    <x v="0"/>
    <s v="NPRR1237"/>
    <s v="Retail Market Qualification Testing Requirements"/>
    <s v="CNP Energy"/>
    <s v="Market Participant"/>
    <x v="3"/>
    <x v="1"/>
    <m/>
    <m/>
    <m/>
    <m/>
    <m/>
    <m/>
    <m/>
    <m/>
    <m/>
    <s v="X"/>
    <m/>
    <m/>
    <m/>
    <m/>
    <m/>
    <m/>
    <m/>
    <m/>
  </r>
  <r>
    <x v="0"/>
    <s v="NPRR1238"/>
    <s v="Voluntary Registration of Loads with Curtailable Load Capabilities"/>
    <s v="GSEC"/>
    <s v="Market Participant"/>
    <x v="3"/>
    <x v="0"/>
    <m/>
    <m/>
    <m/>
    <s v="X"/>
    <s v="X"/>
    <m/>
    <s v="X"/>
    <s v="X"/>
    <m/>
    <m/>
    <m/>
    <m/>
    <m/>
    <m/>
    <m/>
    <m/>
    <m/>
    <m/>
  </r>
  <r>
    <x v="0"/>
    <s v="NPRR1239"/>
    <s v="Access to Market Information"/>
    <s v="ERCOT"/>
    <s v="ERCOT"/>
    <x v="3"/>
    <x v="0"/>
    <m/>
    <m/>
    <m/>
    <m/>
    <m/>
    <m/>
    <m/>
    <m/>
    <m/>
    <m/>
    <m/>
    <m/>
    <m/>
    <s v="X"/>
    <m/>
    <m/>
    <m/>
    <m/>
  </r>
  <r>
    <x v="0"/>
    <s v="NPRR1240"/>
    <s v="Access to Transmission Planning Information"/>
    <s v="ERCOT"/>
    <s v="ERCOT"/>
    <x v="3"/>
    <x v="0"/>
    <m/>
    <m/>
    <m/>
    <m/>
    <m/>
    <m/>
    <m/>
    <m/>
    <m/>
    <m/>
    <m/>
    <m/>
    <m/>
    <s v="X"/>
    <m/>
    <m/>
    <m/>
    <m/>
  </r>
  <r>
    <x v="0"/>
    <s v="NPRR1241"/>
    <s v="Firm Fuel Supply Service (FFSS) Availability and Hourly Standby Fee"/>
    <s v="Luminant"/>
    <s v="Market Participant"/>
    <x v="3"/>
    <x v="0"/>
    <m/>
    <m/>
    <m/>
    <m/>
    <m/>
    <m/>
    <s v="X"/>
    <m/>
    <m/>
    <m/>
    <m/>
    <s v="X"/>
    <s v="X"/>
    <m/>
    <m/>
    <m/>
    <m/>
    <m/>
  </r>
  <r>
    <x v="0"/>
    <s v="NPRR1243"/>
    <s v="Revision to Requirements for Notice and Release of Protected Information or ECEII to Certain Governmental Authorities"/>
    <s v="ERCOT"/>
    <s v="ERCOT"/>
    <x v="3"/>
    <x v="0"/>
    <m/>
    <m/>
    <m/>
    <m/>
    <m/>
    <m/>
    <m/>
    <m/>
    <m/>
    <m/>
    <m/>
    <m/>
    <m/>
    <m/>
    <m/>
    <m/>
    <m/>
    <m/>
  </r>
  <r>
    <x v="0"/>
    <s v="NPRR1244"/>
    <s v="Related to NOGRR263, Clarification of Controllable Load Resource Primary Frequency Response Responsibilities"/>
    <s v="Priority Power"/>
    <s v="Market Participant"/>
    <x v="3"/>
    <x v="1"/>
    <m/>
    <m/>
    <m/>
    <m/>
    <m/>
    <m/>
    <s v="X"/>
    <m/>
    <m/>
    <m/>
    <m/>
    <m/>
    <s v="X"/>
    <m/>
    <m/>
    <m/>
    <m/>
    <m/>
  </r>
  <r>
    <x v="0"/>
    <s v="NPRR1245"/>
    <s v="Additional Clarifying Revisions to Real-Time Co-Optimization"/>
    <s v="ERCOT"/>
    <s v="ERCOT"/>
    <x v="3"/>
    <x v="0"/>
    <m/>
    <m/>
    <m/>
    <m/>
    <m/>
    <m/>
    <s v="X"/>
    <m/>
    <m/>
    <m/>
    <m/>
    <m/>
    <m/>
    <m/>
    <m/>
    <m/>
    <m/>
    <m/>
  </r>
  <r>
    <x v="0"/>
    <s v="NPRR1246"/>
    <s v="Energy Storage Resource Terminology Alignment for the Single-Model Era"/>
    <s v="ERCOT"/>
    <s v="ERCOT"/>
    <x v="3"/>
    <x v="0"/>
    <m/>
    <m/>
    <m/>
    <m/>
    <m/>
    <m/>
    <m/>
    <m/>
    <m/>
    <m/>
    <m/>
    <m/>
    <m/>
    <m/>
    <m/>
    <m/>
    <m/>
    <m/>
  </r>
  <r>
    <x v="2"/>
    <s v="NOGRR266"/>
    <s v="Related to NPRR1239, Access to Market Information"/>
    <s v="ERCOT"/>
    <s v="ERCOT"/>
    <x v="3"/>
    <x v="0"/>
    <m/>
    <m/>
    <m/>
    <m/>
    <m/>
    <m/>
    <m/>
    <m/>
    <m/>
    <m/>
    <m/>
    <m/>
    <m/>
    <s v="X"/>
    <m/>
    <m/>
    <m/>
    <m/>
  </r>
  <r>
    <x v="2"/>
    <s v="NOGRR267"/>
    <s v="Related to NPRR1240, Access to Transmission Planning Information"/>
    <s v="ERCOT"/>
    <s v="ERCOT"/>
    <x v="3"/>
    <x v="0"/>
    <m/>
    <m/>
    <m/>
    <m/>
    <m/>
    <m/>
    <m/>
    <m/>
    <m/>
    <m/>
    <m/>
    <m/>
    <m/>
    <s v="X"/>
    <m/>
    <m/>
    <m/>
    <m/>
  </r>
  <r>
    <x v="2"/>
    <s v="NOGRR268"/>
    <s v="Related to NPRR1246, Energy Storage Resource Terminology Alignment for the Single-Model Era"/>
    <s v="ERCOT"/>
    <s v="ERCOT"/>
    <x v="3"/>
    <x v="0"/>
    <m/>
    <m/>
    <m/>
    <m/>
    <m/>
    <m/>
    <m/>
    <m/>
    <m/>
    <m/>
    <m/>
    <m/>
    <m/>
    <m/>
    <m/>
    <m/>
    <m/>
    <m/>
  </r>
  <r>
    <x v="1"/>
    <s v="PGRR116"/>
    <s v="Related to NPRR1240, Access to Transmission Planning Information"/>
    <s v="ERCOT"/>
    <s v="ERCOT"/>
    <x v="3"/>
    <x v="0"/>
    <m/>
    <m/>
    <m/>
    <m/>
    <m/>
    <m/>
    <m/>
    <m/>
    <m/>
    <m/>
    <m/>
    <m/>
    <m/>
    <s v="X"/>
    <m/>
    <m/>
    <m/>
    <m/>
  </r>
  <r>
    <x v="1"/>
    <s v="PGRR117"/>
    <s v="Addition of Resiliency Assessment and Criteria to Reflect PUCT Rule Changes"/>
    <s v="ERCOT"/>
    <s v="ERCOT"/>
    <x v="0"/>
    <x v="0"/>
    <m/>
    <m/>
    <m/>
    <m/>
    <m/>
    <m/>
    <m/>
    <m/>
    <m/>
    <m/>
    <m/>
    <m/>
    <m/>
    <m/>
    <m/>
    <m/>
    <m/>
    <m/>
  </r>
  <r>
    <x v="1"/>
    <s v="PGRR118"/>
    <s v="Related to NPRR1246, Energy Storage Resource Terminology Alignment for the Single-Model Era"/>
    <s v="ERCOT"/>
    <s v="ERCOT"/>
    <x v="3"/>
    <x v="0"/>
    <m/>
    <s v="X"/>
    <s v="X"/>
    <m/>
    <s v="X"/>
    <m/>
    <s v="X"/>
    <m/>
    <m/>
    <m/>
    <m/>
    <m/>
    <m/>
    <m/>
    <m/>
    <m/>
    <m/>
    <m/>
  </r>
  <r>
    <x v="8"/>
    <s v="VCMRR042"/>
    <s v="SO2 and NOx Emission Index Prices Used in Verifiable Cost Calculations"/>
    <s v="Luminant"/>
    <s v="Market Participant"/>
    <x v="2"/>
    <x v="0"/>
    <m/>
    <m/>
    <m/>
    <m/>
    <m/>
    <s v="X"/>
    <m/>
    <m/>
    <m/>
    <m/>
    <m/>
    <m/>
    <m/>
    <m/>
    <m/>
    <m/>
    <m/>
    <m/>
  </r>
  <r>
    <x v="3"/>
    <s v="OBDRR052"/>
    <s v="Related to NPRR1246, Energy Storage Resource Terminology Alignment for the Single-Model Era"/>
    <s v="ERCOT"/>
    <s v="ERCOT"/>
    <x v="3"/>
    <x v="0"/>
    <m/>
    <m/>
    <m/>
    <m/>
    <m/>
    <m/>
    <m/>
    <m/>
    <m/>
    <m/>
    <m/>
    <m/>
    <m/>
    <m/>
    <m/>
    <m/>
    <m/>
    <m/>
  </r>
  <r>
    <x v="0"/>
    <s v="NPRR1247"/>
    <s v="Incorporation of Congestion Cost Savings Test in Economic Evaluation of Transmission Projects"/>
    <s v="ERCOT"/>
    <s v="ERCOT"/>
    <x v="0"/>
    <x v="0"/>
    <m/>
    <s v="X"/>
    <s v="X"/>
    <m/>
    <s v="X"/>
    <m/>
    <m/>
    <m/>
    <m/>
    <m/>
    <m/>
    <m/>
    <m/>
    <m/>
    <m/>
    <m/>
    <m/>
    <m/>
  </r>
  <r>
    <x v="0"/>
    <s v="NPRR1248"/>
    <s v="Correction to NPRR1197, Optional Exclusion of Load from Netting at EPS Metering Facilities which Include Resources"/>
    <s v="ERCOT"/>
    <s v="ERCOT"/>
    <x v="3"/>
    <x v="0"/>
    <m/>
    <m/>
    <m/>
    <m/>
    <m/>
    <m/>
    <m/>
    <m/>
    <m/>
    <m/>
    <m/>
    <m/>
    <m/>
    <m/>
    <m/>
    <m/>
    <m/>
    <m/>
  </r>
  <r>
    <x v="0"/>
    <s v="NPRR1249"/>
    <s v="Publication of Shift Factors for All Active Transmission Constraints in the RTM"/>
    <s v="CIM View Consulting"/>
    <s v="Market Participant"/>
    <x v="2"/>
    <x v="0"/>
    <m/>
    <m/>
    <m/>
    <m/>
    <m/>
    <m/>
    <m/>
    <m/>
    <m/>
    <m/>
    <m/>
    <m/>
    <m/>
    <s v="X"/>
    <m/>
    <m/>
    <m/>
    <m/>
  </r>
  <r>
    <x v="0"/>
    <s v="NPRR1250"/>
    <s v="RPS Mandatory Program Termination"/>
    <s v="ERCOT"/>
    <s v="ERCOT"/>
    <x v="4"/>
    <x v="0"/>
    <m/>
    <s v="X"/>
    <s v="X"/>
    <m/>
    <m/>
    <m/>
    <m/>
    <m/>
    <m/>
    <m/>
    <m/>
    <m/>
    <m/>
    <m/>
    <m/>
    <m/>
    <m/>
    <m/>
  </r>
  <r>
    <x v="0"/>
    <s v="NPRR1251"/>
    <s v="Updated FFSS Fuel Replacement Costs Recovery Process"/>
    <s v="ERCOT"/>
    <s v="ERCOT"/>
    <x v="3"/>
    <x v="0"/>
    <m/>
    <m/>
    <m/>
    <m/>
    <m/>
    <m/>
    <s v="X"/>
    <m/>
    <m/>
    <m/>
    <m/>
    <s v="X"/>
    <s v="X"/>
    <m/>
    <m/>
    <m/>
    <m/>
    <m/>
  </r>
  <r>
    <x v="0"/>
    <s v="NPRR1252"/>
    <s v="Pre-notice for Sharing of Some Information, Addition of Research and Innovation Partner, Clarifying Notice Requirements"/>
    <s v="ERCOT"/>
    <s v="ERCOT"/>
    <x v="3"/>
    <x v="0"/>
    <m/>
    <m/>
    <m/>
    <m/>
    <m/>
    <m/>
    <m/>
    <m/>
    <m/>
    <m/>
    <m/>
    <m/>
    <m/>
    <m/>
    <m/>
    <m/>
    <m/>
    <m/>
  </r>
  <r>
    <x v="1"/>
    <s v="PGRR119"/>
    <s v="Stability Constraint Modeling Assumptions in the Regional Transmission Plan"/>
    <s v="ERCOT"/>
    <s v="ERCOT"/>
    <x v="3"/>
    <x v="0"/>
    <m/>
    <m/>
    <s v="X"/>
    <s v="X"/>
    <m/>
    <m/>
    <m/>
    <m/>
    <m/>
    <m/>
    <m/>
    <m/>
    <m/>
    <m/>
    <m/>
    <m/>
    <m/>
    <m/>
  </r>
  <r>
    <x v="2"/>
    <s v="NOGRR271"/>
    <s v="Related to NPRR1257, Limit on Amount of RRS a Resource can Provide Using Primary Frequency Response"/>
    <s v="ERCOT"/>
    <s v="ERCOT"/>
    <x v="1"/>
    <x v="0"/>
    <m/>
    <m/>
    <m/>
    <m/>
    <m/>
    <m/>
    <s v="X"/>
    <m/>
    <m/>
    <m/>
    <m/>
    <m/>
    <s v="X"/>
    <m/>
    <m/>
    <m/>
    <m/>
    <m/>
  </r>
  <r>
    <x v="1"/>
    <s v="PGRR120"/>
    <s v="SSO Prevention for Generator Interconnection"/>
    <s v="ERCOT"/>
    <s v="ERCOT"/>
    <x v="1"/>
    <x v="0"/>
    <m/>
    <m/>
    <m/>
    <s v="X"/>
    <s v="X"/>
    <m/>
    <s v="X"/>
    <m/>
    <m/>
    <m/>
    <m/>
    <m/>
    <m/>
    <m/>
    <m/>
    <m/>
    <m/>
    <m/>
  </r>
  <r>
    <x v="3"/>
    <s v="OBDRR053"/>
    <s v="Alignment with NPRR1131, Controllable Load Resource Participation in Non-Spin, and Minor Clean-Ups"/>
    <s v="ERCOT"/>
    <s v="ERCOT"/>
    <x v="3"/>
    <x v="0"/>
    <m/>
    <m/>
    <m/>
    <m/>
    <m/>
    <m/>
    <m/>
    <m/>
    <m/>
    <m/>
    <m/>
    <m/>
    <m/>
    <m/>
    <m/>
    <m/>
    <m/>
    <m/>
  </r>
  <r>
    <x v="0"/>
    <s v="NPRR1253"/>
    <s v="Incorporate ESR Charging Load Information into ICCP"/>
    <s v="Ammper Power"/>
    <s v="Market Participant"/>
    <x v="2"/>
    <x v="0"/>
    <m/>
    <m/>
    <m/>
    <m/>
    <m/>
    <m/>
    <m/>
    <m/>
    <m/>
    <m/>
    <m/>
    <m/>
    <m/>
    <s v="X"/>
    <m/>
    <m/>
    <m/>
    <m/>
  </r>
  <r>
    <x v="0"/>
    <s v="NPRR1254"/>
    <s v="Modeling Deadline for Initial Submission of Resource Registration Data"/>
    <s v="ERCOT"/>
    <s v="ERCOT"/>
    <x v="3"/>
    <x v="0"/>
    <m/>
    <m/>
    <m/>
    <m/>
    <m/>
    <m/>
    <s v="X"/>
    <m/>
    <m/>
    <m/>
    <m/>
    <m/>
    <m/>
    <m/>
    <m/>
    <m/>
    <m/>
    <m/>
  </r>
  <r>
    <x v="0"/>
    <s v="NPRR1255"/>
    <s v="Introduction of Mitigation of ESRs"/>
    <s v="ERCOT"/>
    <s v="ERCOT"/>
    <x v="2"/>
    <x v="0"/>
    <m/>
    <m/>
    <m/>
    <m/>
    <m/>
    <m/>
    <s v="X"/>
    <m/>
    <m/>
    <m/>
    <m/>
    <m/>
    <m/>
    <m/>
    <m/>
    <m/>
    <m/>
    <m/>
  </r>
  <r>
    <x v="0"/>
    <s v="NPRR1256"/>
    <s v="Settlement of MRA of ESRs"/>
    <s v="ERCOT"/>
    <s v="ERCOT"/>
    <x v="3"/>
    <x v="0"/>
    <m/>
    <m/>
    <m/>
    <m/>
    <m/>
    <m/>
    <s v="X"/>
    <m/>
    <m/>
    <m/>
    <m/>
    <s v="X"/>
    <m/>
    <m/>
    <m/>
    <m/>
    <m/>
    <m/>
  </r>
  <r>
    <x v="0"/>
    <s v="NPRR1257"/>
    <s v="Limit on Amount of RRS a Resource can Provide Using Primary Frequency Response"/>
    <s v="ERCOT"/>
    <s v="ERCOT"/>
    <x v="1"/>
    <x v="0"/>
    <m/>
    <m/>
    <m/>
    <m/>
    <m/>
    <m/>
    <s v="X"/>
    <m/>
    <m/>
    <m/>
    <m/>
    <m/>
    <s v="X"/>
    <m/>
    <m/>
    <m/>
    <m/>
    <m/>
  </r>
  <r>
    <x v="0"/>
    <s v="NPRR1258"/>
    <s v="TSP Performance Monitoring Update"/>
    <s v="ERCOT"/>
    <s v="ERCOT"/>
    <x v="3"/>
    <x v="0"/>
    <m/>
    <m/>
    <m/>
    <m/>
    <m/>
    <m/>
    <m/>
    <m/>
    <m/>
    <m/>
    <m/>
    <m/>
    <m/>
    <m/>
    <m/>
    <m/>
    <m/>
    <m/>
  </r>
  <r>
    <x v="0"/>
    <s v="NPRR1259"/>
    <s v="Update Section 15 Level Response Language"/>
    <s v="ERCOT"/>
    <s v="ERCOT"/>
    <x v="3"/>
    <x v="0"/>
    <m/>
    <m/>
    <s v="X"/>
    <m/>
    <m/>
    <m/>
    <m/>
    <m/>
    <m/>
    <m/>
    <m/>
    <m/>
    <m/>
    <m/>
    <m/>
    <m/>
    <m/>
    <m/>
  </r>
  <r>
    <x v="0"/>
    <s v="NPRR1260"/>
    <s v="Corrections for CLR Requirements Inadvertently Removed"/>
    <s v="ERCOT"/>
    <s v="ERCOT"/>
    <x v="3"/>
    <x v="0"/>
    <m/>
    <m/>
    <m/>
    <m/>
    <m/>
    <m/>
    <m/>
    <m/>
    <m/>
    <m/>
    <m/>
    <m/>
    <m/>
    <m/>
    <m/>
    <m/>
    <m/>
    <m/>
  </r>
  <r>
    <x v="0"/>
    <s v="NPRR1261"/>
    <s v="Operational Flexibility for CRR Auction Transaction Limits"/>
    <s v="ERCOT"/>
    <s v="ERCOT"/>
    <x v="3"/>
    <x v="0"/>
    <m/>
    <m/>
    <m/>
    <m/>
    <m/>
    <m/>
    <s v="X"/>
    <m/>
    <m/>
    <m/>
    <m/>
    <m/>
    <m/>
    <s v="X"/>
    <m/>
    <m/>
    <m/>
    <m/>
  </r>
  <r>
    <x v="0"/>
    <s v="NPRR1262"/>
    <s v="Ancillary Service Opt Out Clarification"/>
    <s v="Cholla Petroleum"/>
    <s v="Market Participant"/>
    <x v="2"/>
    <x v="0"/>
    <m/>
    <m/>
    <s v="X"/>
    <m/>
    <m/>
    <m/>
    <m/>
    <m/>
    <m/>
    <m/>
    <m/>
    <m/>
    <m/>
    <m/>
    <m/>
    <m/>
    <m/>
    <m/>
  </r>
  <r>
    <x v="4"/>
    <s v="SCR828"/>
    <s v="Increase the Number of Resource Certificates Permitted for an Email Domain in RIOO"/>
    <s v="NextEra"/>
    <s v="Market Participant"/>
    <x v="3"/>
    <x v="0"/>
    <m/>
    <m/>
    <m/>
    <s v="X"/>
    <m/>
    <m/>
    <s v="X"/>
    <m/>
    <m/>
    <m/>
    <m/>
    <m/>
    <m/>
    <m/>
    <m/>
    <m/>
    <m/>
    <m/>
  </r>
  <r>
    <x v="2"/>
    <s v="NOGRR272"/>
    <s v="Advanced Grid Support Requirements for Inverter-Based ESRs"/>
    <s v="ERCOT"/>
    <s v="ERCOT"/>
    <x v="1"/>
    <x v="0"/>
    <m/>
    <m/>
    <s v="X"/>
    <s v="X"/>
    <m/>
    <m/>
    <s v="X"/>
    <m/>
    <s v="X"/>
    <m/>
    <m/>
    <m/>
    <m/>
    <m/>
    <m/>
    <m/>
    <s v="X"/>
    <m/>
  </r>
  <r>
    <x v="1"/>
    <s v="PGRR121"/>
    <s v="Related to NOGRR272, Advanced Grid Support Requirements for Inverter-Based ESRs"/>
    <s v="ERCOT"/>
    <s v="ERCOT"/>
    <x v="1"/>
    <x v="0"/>
    <m/>
    <m/>
    <s v="X"/>
    <s v="X"/>
    <m/>
    <m/>
    <s v="X"/>
    <m/>
    <s v="X"/>
    <m/>
    <m/>
    <m/>
    <m/>
    <m/>
    <m/>
    <m/>
    <s v="X"/>
    <m/>
  </r>
  <r>
    <x v="1"/>
    <s v="PGRR122"/>
    <s v="Reliability Performance Criteria for Loss of Load"/>
    <s v="ERCOT"/>
    <s v="ERCOT"/>
    <x v="1"/>
    <x v="0"/>
    <m/>
    <m/>
    <s v="X"/>
    <s v="X"/>
    <m/>
    <m/>
    <s v="X"/>
    <m/>
    <m/>
    <m/>
    <m/>
    <m/>
    <m/>
    <m/>
    <m/>
    <m/>
    <m/>
    <m/>
  </r>
  <r>
    <x v="0"/>
    <s v="NPRR1263"/>
    <s v="Remove Accuracy Testing Requirements for CCVTs"/>
    <s v="WETT"/>
    <s v="Market Participant"/>
    <x v="3"/>
    <x v="0"/>
    <m/>
    <m/>
    <m/>
    <m/>
    <m/>
    <m/>
    <m/>
    <m/>
    <m/>
    <m/>
    <m/>
    <m/>
    <m/>
    <m/>
    <m/>
    <m/>
    <m/>
    <m/>
  </r>
  <r>
    <x v="4"/>
    <s v="SCR829"/>
    <s v="API for the NDCRC Application"/>
    <s v="Joint Sponsors"/>
    <s v="Market Participant"/>
    <x v="3"/>
    <x v="0"/>
    <m/>
    <m/>
    <m/>
    <m/>
    <m/>
    <m/>
    <s v="X"/>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16" applyNumberFormats="0" applyBorderFormats="0" applyFontFormats="0" applyPatternFormats="0" applyAlignmentFormats="0" applyWidthHeightFormats="1" dataCaption="Values" updatedVersion="8" minRefreshableVersion="3" itemPrintTitles="1" createdVersion="5" indent="0" compact="0" compactData="0" gridDropZones="1" multipleFieldFilters="0" rowHeaderCaption="RevisionTypes">
  <location ref="A25:S36" firstHeaderRow="1" firstDataRow="2" firstDataCol="1" rowPageCount="1" colPageCount="1"/>
  <pivotFields count="29">
    <pivotField axis="axisRow" compact="0" outline="0" showAll="0">
      <items count="12">
        <item x="2"/>
        <item x="0"/>
        <item x="1"/>
        <item x="6"/>
        <item x="4"/>
        <item x="7"/>
        <item x="8"/>
        <item m="1" x="10"/>
        <item m="1" x="9"/>
        <item x="5"/>
        <item x="3"/>
        <item t="default"/>
      </items>
    </pivotField>
    <pivotField compact="0" outline="0" showAll="0"/>
    <pivotField compact="0" outline="0" showAll="0" defaultSubtotal="0"/>
    <pivotField compact="0" outline="0" showAll="0" defaultSubtotal="0"/>
    <pivotField compact="0" outline="0" showAll="0" defaultSubtotal="0"/>
    <pivotField compact="0" outline="0" showAll="0"/>
    <pivotField axis="axisPage" compact="0" outline="0" showAll="0">
      <items count="7">
        <item x="1"/>
        <item x="0"/>
        <item m="1" x="4"/>
        <item m="1" x="2"/>
        <item m="1" x="3"/>
        <item m="1" x="5"/>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dataField="1" compact="0" outline="0" showAll="0"/>
    <pivotField compact="0" outline="0" showAll="0" defaultSubtotal="0"/>
    <pivotField compact="0" outline="0" showAll="0" defaultSubtotal="0"/>
    <pivotField compact="0" outline="0" showAll="0" defaultSubtotal="0"/>
    <pivotField compact="0" outline="0" showAll="0" defaultSubtotal="0"/>
  </pivotFields>
  <rowFields count="1">
    <field x="0"/>
  </rowFields>
  <rowItems count="10">
    <i>
      <x/>
    </i>
    <i>
      <x v="1"/>
    </i>
    <i>
      <x v="2"/>
    </i>
    <i>
      <x v="3"/>
    </i>
    <i>
      <x v="4"/>
    </i>
    <i>
      <x v="5"/>
    </i>
    <i>
      <x v="6"/>
    </i>
    <i>
      <x v="9"/>
    </i>
    <i>
      <x v="10"/>
    </i>
    <i t="grand">
      <x/>
    </i>
  </rowItems>
  <colFields count="1">
    <field x="-2"/>
  </colFields>
  <colItems count="18">
    <i>
      <x/>
    </i>
    <i i="1">
      <x v="1"/>
    </i>
    <i i="2">
      <x v="2"/>
    </i>
    <i i="3">
      <x v="3"/>
    </i>
    <i i="4">
      <x v="4"/>
    </i>
    <i i="5">
      <x v="5"/>
    </i>
    <i i="6">
      <x v="6"/>
    </i>
    <i i="7">
      <x v="7"/>
    </i>
    <i i="8">
      <x v="8"/>
    </i>
    <i i="9">
      <x v="9"/>
    </i>
    <i i="10">
      <x v="10"/>
    </i>
    <i i="11">
      <x v="11"/>
    </i>
    <i i="12">
      <x v="12"/>
    </i>
    <i i="13">
      <x v="13"/>
    </i>
    <i i="14">
      <x v="14"/>
    </i>
    <i i="15">
      <x v="15"/>
    </i>
    <i i="16">
      <x v="16"/>
    </i>
    <i i="17">
      <x v="17"/>
    </i>
  </colItems>
  <pageFields count="1">
    <pageField fld="6" hier="0"/>
  </pageFields>
  <dataFields count="18">
    <dataField name="Goal 1" fld="7" subtotal="count" baseField="0" baseItem="0"/>
    <dataField name="Goal 2" fld="8" subtotal="count" baseField="0" baseItem="0"/>
    <dataField name="Goal 3" fld="9" subtotal="count" baseField="0" baseItem="0"/>
    <dataField name="Goal 4" fld="10" subtotal="count" baseField="0" baseItem="0"/>
    <dataField name="Goal 5" fld="11" subtotal="count" baseField="0" baseItem="0"/>
    <dataField name="Goal 6" fld="12" subtotal="count" baseField="0" baseItem="0"/>
    <dataField name="Goal 7" fld="13" subtotal="count" baseField="0" baseItem="0"/>
    <dataField name="Goal 8" fld="14" subtotal="count" baseField="0" baseItem="0"/>
    <dataField name="Goal 9" fld="15" subtotal="count" baseField="0" baseItem="0"/>
    <dataField name="Goal 10" fld="16" subtotal="count" baseField="0" baseItem="0"/>
    <dataField name="Goal 11" fld="17" subtotal="count" baseField="0" baseItem="0"/>
    <dataField name="Goal 12" fld="18" subtotal="count" baseField="0" baseItem="0"/>
    <dataField name="Goal 13" fld="19" subtotal="count" baseField="0" baseItem="0"/>
    <dataField name="Goal 14" fld="20" subtotal="count" baseField="0" baseItem="0"/>
    <dataField name="Goal 15" fld="21" subtotal="count" baseField="0" baseItem="0"/>
    <dataField name="Goal 16" fld="22" subtotal="count" baseField="0" baseItem="0"/>
    <dataField name="Goal 17" fld="23" subtotal="count" baseField="0" baseItem="0"/>
    <dataField name="Goal 18" fld="24" subtotal="count" baseField="0" baseItem="2"/>
  </dataFields>
  <formats count="67">
    <format dxfId="373">
      <pivotArea type="all" dataOnly="0" outline="0" fieldPosition="0"/>
    </format>
    <format dxfId="372">
      <pivotArea type="all" dataOnly="0" outline="0" fieldPosition="0"/>
    </format>
    <format dxfId="371">
      <pivotArea dataOnly="0" labelOnly="1" fieldPosition="0">
        <references count="1">
          <reference field="0" count="0"/>
        </references>
      </pivotArea>
    </format>
    <format dxfId="370">
      <pivotArea field="0" grandRow="1" outline="0" axis="axisRow" fieldPosition="0">
        <references count="1">
          <reference field="4294967294" count="1" selected="0">
            <x v="5"/>
          </reference>
        </references>
      </pivotArea>
    </format>
    <format dxfId="369">
      <pivotArea dataOnly="0" labelOnly="1" outline="0" fieldPosition="0">
        <references count="1">
          <reference field="6" count="0"/>
        </references>
      </pivotArea>
    </format>
    <format>
      <pivotArea fieldPosition="0">
        <references count="2">
          <reference field="4294967294" count="1" selected="0">
            <x v="0"/>
          </reference>
          <reference field="0" count="0"/>
        </references>
      </pivotArea>
    </format>
    <format>
      <pivotArea outline="0" fieldPosition="0">
        <references count="1">
          <reference field="4294967294" count="1" selected="0">
            <x v="0"/>
          </reference>
        </references>
      </pivotArea>
    </format>
    <format>
      <pivotArea dataOnly="0" labelOnly="1" fieldPosition="0">
        <references count="1">
          <reference field="0" count="0"/>
        </references>
      </pivotArea>
    </format>
    <format dxfId="368">
      <pivotArea field="0" type="button" dataOnly="0" labelOnly="1" outline="0" axis="axisRow" fieldPosition="0"/>
    </format>
    <format dxfId="367">
      <pivotArea dataOnly="0" labelOnly="1" fieldPosition="0">
        <references count="1">
          <reference field="0" count="1">
            <x v="0"/>
          </reference>
        </references>
      </pivotArea>
    </format>
    <format dxfId="366">
      <pivotArea dataOnly="0" labelOnly="1" fieldPosition="0">
        <references count="1">
          <reference field="0" count="1">
            <x v="1"/>
          </reference>
        </references>
      </pivotArea>
    </format>
    <format dxfId="365">
      <pivotArea dataOnly="0" labelOnly="1" fieldPosition="0">
        <references count="1">
          <reference field="0" count="1">
            <x v="2"/>
          </reference>
        </references>
      </pivotArea>
    </format>
    <format dxfId="364">
      <pivotArea dataOnly="0" labelOnly="1" fieldPosition="0">
        <references count="1">
          <reference field="0" count="1">
            <x v="3"/>
          </reference>
        </references>
      </pivotArea>
    </format>
    <format dxfId="363">
      <pivotArea dataOnly="0" labelOnly="1" fieldPosition="0">
        <references count="1">
          <reference field="0" count="1">
            <x v="4"/>
          </reference>
        </references>
      </pivotArea>
    </format>
    <format dxfId="362">
      <pivotArea dataOnly="0" labelOnly="1" fieldPosition="0">
        <references count="1">
          <reference field="0" count="1">
            <x v="5"/>
          </reference>
        </references>
      </pivotArea>
    </format>
    <format dxfId="361">
      <pivotArea dataOnly="0" labelOnly="1" grandRow="1" fieldPosition="0"/>
    </format>
    <format dxfId="360">
      <pivotArea dataOnly="0" labelOnly="1" outline="0" fieldPosition="0">
        <references count="1">
          <reference field="4294967294" count="13">
            <x v="0"/>
            <x v="1"/>
            <x v="2"/>
            <x v="3"/>
            <x v="4"/>
            <x v="5"/>
            <x v="6"/>
            <x v="7"/>
            <x v="8"/>
            <x v="9"/>
            <x v="10"/>
            <x v="11"/>
            <x v="12"/>
          </reference>
        </references>
      </pivotArea>
    </format>
    <format>
      <pivotArea dataOnly="0" labelOnly="1" fieldPosition="0">
        <references count="1">
          <reference field="0" count="1">
            <x v="0"/>
          </reference>
        </references>
      </pivotArea>
    </format>
    <format>
      <pivotArea dataOnly="0" labelOnly="1" fieldPosition="0">
        <references count="1">
          <reference field="0" count="1">
            <x v="1"/>
          </reference>
        </references>
      </pivotArea>
    </format>
    <format>
      <pivotArea dataOnly="0" labelOnly="1" fieldPosition="0">
        <references count="1">
          <reference field="0" count="1">
            <x v="2"/>
          </reference>
        </references>
      </pivotArea>
    </format>
    <format>
      <pivotArea dataOnly="0" labelOnly="1" fieldPosition="0">
        <references count="1">
          <reference field="0" count="1">
            <x v="3"/>
          </reference>
        </references>
      </pivotArea>
    </format>
    <format>
      <pivotArea dataOnly="0" labelOnly="1" fieldPosition="0">
        <references count="1">
          <reference field="0" count="1">
            <x v="4"/>
          </reference>
        </references>
      </pivotArea>
    </format>
    <format>
      <pivotArea dataOnly="0" labelOnly="1" fieldPosition="0">
        <references count="1">
          <reference field="0" count="1">
            <x v="5"/>
          </reference>
        </references>
      </pivotArea>
    </format>
    <format>
      <pivotArea dataOnly="0" labelOnly="1" grandRow="1" fieldPosition="0"/>
    </format>
    <format dxfId="359">
      <pivotArea outline="0" fieldPosition="0">
        <references count="1">
          <reference field="0" count="0" selected="0"/>
        </references>
      </pivotArea>
    </format>
    <format dxfId="358">
      <pivotArea field="0" type="button" dataOnly="0" labelOnly="1" outline="0" axis="axisRow" fieldPosition="0"/>
    </format>
    <format dxfId="357">
      <pivotArea dataOnly="0" labelOnly="1" outline="0" fieldPosition="0">
        <references count="1">
          <reference field="4294967294" count="15">
            <x v="0"/>
            <x v="1"/>
            <x v="2"/>
            <x v="3"/>
            <x v="4"/>
            <x v="5"/>
            <x v="6"/>
            <x v="7"/>
            <x v="8"/>
            <x v="9"/>
            <x v="10"/>
            <x v="11"/>
            <x v="12"/>
            <x v="13"/>
            <x v="14"/>
          </reference>
        </references>
      </pivotArea>
    </format>
    <format dxfId="356">
      <pivotArea field="0" type="button" dataOnly="0" labelOnly="1" outline="0" axis="axisRow" fieldPosition="0"/>
    </format>
    <format dxfId="355">
      <pivotArea dataOnly="0" labelOnly="1" outline="0" fieldPosition="0">
        <references count="1">
          <reference field="4294967294" count="15">
            <x v="0"/>
            <x v="1"/>
            <x v="2"/>
            <x v="3"/>
            <x v="4"/>
            <x v="5"/>
            <x v="6"/>
            <x v="7"/>
            <x v="8"/>
            <x v="9"/>
            <x v="10"/>
            <x v="11"/>
            <x v="12"/>
            <x v="13"/>
            <x v="14"/>
          </reference>
        </references>
      </pivotArea>
    </format>
    <format dxfId="354">
      <pivotArea outline="0" collapsedLevelsAreSubtotals="1" fieldPosition="0"/>
    </format>
    <format dxfId="353">
      <pivotArea dataOnly="0" labelOnly="1" outline="0" fieldPosition="0">
        <references count="1">
          <reference field="0" count="0"/>
        </references>
      </pivotArea>
    </format>
    <format dxfId="352">
      <pivotArea dataOnly="0" labelOnly="1" grandRow="1" outline="0" fieldPosition="0"/>
    </format>
    <format dxfId="351">
      <pivotArea dataOnly="0" labelOnly="1" outline="0" fieldPosition="0">
        <references count="1">
          <reference field="0" count="0"/>
        </references>
      </pivotArea>
    </format>
    <format dxfId="350">
      <pivotArea outline="0" fieldPosition="0"/>
    </format>
    <format dxfId="349">
      <pivotArea outline="0" collapsedLevelsAreSubtotals="1" fieldPosition="0"/>
    </format>
    <format dxfId="348">
      <pivotArea outline="0" collapsedLevelsAreSubtotals="1" fieldPosition="0"/>
    </format>
    <format dxfId="347">
      <pivotArea dataOnly="0" labelOnly="1" outline="0" fieldPosition="0">
        <references count="1">
          <reference field="0" count="0"/>
        </references>
      </pivotArea>
    </format>
    <format dxfId="346">
      <pivotArea dataOnly="0" labelOnly="1" grandRow="1" outline="0" fieldPosition="0"/>
    </format>
    <format dxfId="345">
      <pivotArea outline="0" fieldPosition="0">
        <references count="1">
          <reference field="0" count="0" selected="0"/>
        </references>
      </pivotArea>
    </format>
    <format dxfId="344">
      <pivotArea grandRow="1" outline="0" collapsedLevelsAreSubtotals="1" fieldPosition="0"/>
    </format>
    <format dxfId="343">
      <pivotArea dataOnly="0" labelOnly="1" outline="0" fieldPosition="0">
        <references count="1">
          <reference field="0" count="0"/>
        </references>
      </pivotArea>
    </format>
    <format dxfId="342">
      <pivotArea outline="0" fieldPosition="0">
        <references count="1">
          <reference field="4294967294" count="3" selected="0">
            <x v="14"/>
            <x v="15"/>
            <x v="16"/>
          </reference>
        </references>
      </pivotArea>
    </format>
    <format dxfId="341">
      <pivotArea dataOnly="0" labelOnly="1" outline="0" fieldPosition="0">
        <references count="1">
          <reference field="4294967294" count="3">
            <x v="14"/>
            <x v="15"/>
            <x v="16"/>
          </reference>
        </references>
      </pivotArea>
    </format>
    <format dxfId="340">
      <pivotArea outline="0" fieldPosition="0">
        <references count="1">
          <reference field="4294967294" count="14" selected="0">
            <x v="0"/>
            <x v="1"/>
            <x v="2"/>
            <x v="3"/>
            <x v="4"/>
            <x v="5"/>
            <x v="6"/>
            <x v="7"/>
            <x v="8"/>
            <x v="9"/>
            <x v="10"/>
            <x v="11"/>
            <x v="12"/>
            <x v="13"/>
          </reference>
        </references>
      </pivotArea>
    </format>
    <format dxfId="339">
      <pivotArea outline="0" fieldPosition="0">
        <references count="1">
          <reference field="0" count="0" selected="0"/>
        </references>
      </pivotArea>
    </format>
    <format dxfId="338">
      <pivotArea outline="0" fieldPosition="0">
        <references count="2">
          <reference field="4294967294" count="1" selected="0">
            <x v="0"/>
          </reference>
          <reference field="0" count="0" selected="0"/>
        </references>
      </pivotArea>
    </format>
    <format dxfId="337">
      <pivotArea outline="0" fieldPosition="0">
        <references count="2">
          <reference field="4294967294" count="1" selected="0">
            <x v="1"/>
          </reference>
          <reference field="0" count="0" selected="0"/>
        </references>
      </pivotArea>
    </format>
    <format dxfId="336">
      <pivotArea outline="0" fieldPosition="0">
        <references count="2">
          <reference field="4294967294" count="1" selected="0">
            <x v="3"/>
          </reference>
          <reference field="0" count="0" selected="0"/>
        </references>
      </pivotArea>
    </format>
    <format dxfId="335">
      <pivotArea outline="0" fieldPosition="0">
        <references count="2">
          <reference field="4294967294" count="9" selected="0">
            <x v="4"/>
            <x v="5"/>
            <x v="6"/>
            <x v="7"/>
            <x v="8"/>
            <x v="9"/>
            <x v="10"/>
            <x v="11"/>
            <x v="12"/>
          </reference>
          <reference field="0" count="0" selected="0"/>
        </references>
      </pivotArea>
    </format>
    <format dxfId="334">
      <pivotArea outline="0" fieldPosition="0">
        <references count="2">
          <reference field="4294967294" count="1" selected="0">
            <x v="2"/>
          </reference>
          <reference field="0" count="0" selected="0"/>
        </references>
      </pivotArea>
    </format>
    <format dxfId="333">
      <pivotArea outline="0" fieldPosition="0">
        <references count="2">
          <reference field="4294967294" count="1" selected="0">
            <x v="14"/>
          </reference>
          <reference field="0" count="0" selected="0"/>
        </references>
      </pivotArea>
    </format>
    <format dxfId="332">
      <pivotArea outline="0" fieldPosition="0">
        <references count="2">
          <reference field="4294967294" count="1" selected="0">
            <x v="13"/>
          </reference>
          <reference field="0" count="0" selected="0"/>
        </references>
      </pivotArea>
    </format>
    <format dxfId="331">
      <pivotArea outline="0" fieldPosition="0">
        <references count="2">
          <reference field="4294967294" count="1" selected="0">
            <x v="16"/>
          </reference>
          <reference field="0" count="0" selected="0"/>
        </references>
      </pivotArea>
    </format>
    <format dxfId="330">
      <pivotArea outline="0" fieldPosition="0">
        <references count="2">
          <reference field="4294967294" count="1" selected="0">
            <x v="15"/>
          </reference>
          <reference field="0" count="0" selected="0"/>
        </references>
      </pivotArea>
    </format>
    <format dxfId="329">
      <pivotArea dataOnly="0" labelOnly="1" outline="0" fieldPosition="0">
        <references count="1">
          <reference field="0" count="0"/>
        </references>
      </pivotArea>
    </format>
    <format dxfId="328">
      <pivotArea outline="0" fieldPosition="0">
        <references count="2">
          <reference field="4294967294" count="1" selected="0">
            <x v="0"/>
          </reference>
          <reference field="0" count="0" selected="0"/>
        </references>
      </pivotArea>
    </format>
    <format dxfId="327">
      <pivotArea outline="0" fieldPosition="0">
        <references count="1">
          <reference field="4294967294" count="1" selected="0">
            <x v="15"/>
          </reference>
        </references>
      </pivotArea>
    </format>
    <format dxfId="326">
      <pivotArea outline="0" fieldPosition="0">
        <references count="2">
          <reference field="4294967294" count="1" selected="0">
            <x v="16"/>
          </reference>
          <reference field="0" count="0" selected="0"/>
        </references>
      </pivotArea>
    </format>
    <format dxfId="325">
      <pivotArea outline="0" fieldPosition="0">
        <references count="2">
          <reference field="4294967294" count="4" selected="0">
            <x v="1"/>
            <x v="2"/>
            <x v="3"/>
            <x v="4"/>
          </reference>
          <reference field="0" count="0" selected="0"/>
        </references>
      </pivotArea>
    </format>
    <format dxfId="324">
      <pivotArea outline="0" fieldPosition="0">
        <references count="2">
          <reference field="4294967294" count="1" selected="0">
            <x v="3"/>
          </reference>
          <reference field="0" count="0" selected="0"/>
        </references>
      </pivotArea>
    </format>
    <format dxfId="323">
      <pivotArea outline="0" fieldPosition="0">
        <references count="1">
          <reference field="4294967294" count="3" selected="0">
            <x v="15"/>
            <x v="16"/>
            <x v="17"/>
          </reference>
        </references>
      </pivotArea>
    </format>
    <format dxfId="322">
      <pivotArea dataOnly="0" labelOnly="1" outline="0" fieldPosition="0">
        <references count="1">
          <reference field="4294967294" count="3">
            <x v="15"/>
            <x v="16"/>
            <x v="17"/>
          </reference>
        </references>
      </pivotArea>
    </format>
    <format dxfId="321">
      <pivotArea outline="0" fieldPosition="0">
        <references count="2">
          <reference field="4294967294" count="1" selected="0">
            <x v="17"/>
          </reference>
          <reference field="0" count="0" selected="0"/>
        </references>
      </pivotArea>
    </format>
    <format dxfId="320">
      <pivotArea outline="0" fieldPosition="0">
        <references count="1">
          <reference field="4294967294" count="2" selected="0">
            <x v="16"/>
            <x v="17"/>
          </reference>
        </references>
      </pivotArea>
    </format>
    <format dxfId="319">
      <pivotArea dataOnly="0" labelOnly="1" outline="0" fieldPosition="0">
        <references count="1">
          <reference field="4294967294" count="2">
            <x v="16"/>
            <x v="17"/>
          </reference>
        </references>
      </pivotArea>
    </format>
    <format dxfId="318">
      <pivotArea outline="0" fieldPosition="0">
        <references count="2">
          <reference field="4294967294" count="1" selected="0">
            <x v="17"/>
          </reference>
          <reference field="0" count="0" selected="0"/>
        </references>
      </pivotArea>
    </format>
    <format dxfId="38">
      <pivotArea field="0" grandRow="1" outline="0" axis="axisRow" fieldPosition="0">
        <references count="1">
          <reference field="4294967294" count="1" selected="0">
            <x v="15"/>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ED5645-9C03-4E46-8BE0-D583BE2D5B47}" name="PivotTable4"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Request Type">
  <location ref="A55:G66" firstHeaderRow="1" firstDataRow="2" firstDataCol="1" rowPageCount="1" colPageCount="1"/>
  <pivotFields count="25">
    <pivotField axis="axisRow" showAll="0">
      <items count="11">
        <item x="7"/>
        <item x="2"/>
        <item x="0"/>
        <item x="3"/>
        <item x="1"/>
        <item x="6"/>
        <item m="1" x="9"/>
        <item x="4"/>
        <item x="5"/>
        <item x="8"/>
        <item t="default"/>
      </items>
    </pivotField>
    <pivotField dataField="1" showAll="0"/>
    <pivotField showAll="0"/>
    <pivotField showAll="0"/>
    <pivotField showAll="0"/>
    <pivotField axis="axisCol" showAll="0">
      <items count="8">
        <item x="1"/>
        <item x="2"/>
        <item x="4"/>
        <item x="3"/>
        <item x="0"/>
        <item m="1" x="5"/>
        <item m="1" x="6"/>
        <item t="default"/>
      </items>
    </pivotField>
    <pivotField axis="axisPage"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10">
    <i>
      <x/>
    </i>
    <i>
      <x v="1"/>
    </i>
    <i>
      <x v="2"/>
    </i>
    <i>
      <x v="3"/>
    </i>
    <i>
      <x v="4"/>
    </i>
    <i>
      <x v="5"/>
    </i>
    <i>
      <x v="7"/>
    </i>
    <i>
      <x v="8"/>
    </i>
    <i>
      <x v="9"/>
    </i>
    <i t="grand">
      <x/>
    </i>
  </rowItems>
  <colFields count="1">
    <field x="5"/>
  </colFields>
  <colItems count="6">
    <i>
      <x/>
    </i>
    <i>
      <x v="1"/>
    </i>
    <i>
      <x v="2"/>
    </i>
    <i>
      <x v="3"/>
    </i>
    <i>
      <x v="4"/>
    </i>
    <i t="grand">
      <x/>
    </i>
  </colItems>
  <pageFields count="1">
    <pageField fld="6" hier="-1"/>
  </pageFields>
  <dataFields count="1">
    <dataField name="Count of Revision Request" fld="1" subtotal="count" baseField="0" baseItem="0"/>
  </dataFields>
  <formats count="19">
    <format dxfId="0">
      <pivotArea outline="0" collapsedLevelsAreSubtotals="1" fieldPosition="0"/>
    </format>
    <format dxfId="1">
      <pivotArea field="0" type="button" dataOnly="0" labelOnly="1" outline="0" axis="axisRow" fieldPosition="0"/>
    </format>
    <format dxfId="2">
      <pivotArea dataOnly="0" labelOnly="1" fieldPosition="0">
        <references count="1">
          <reference field="0" count="0"/>
        </references>
      </pivotArea>
    </format>
    <format dxfId="3">
      <pivotArea dataOnly="0" labelOnly="1" grandRow="1" outline="0" fieldPosition="0"/>
    </format>
    <format dxfId="4">
      <pivotArea dataOnly="0" labelOnly="1" fieldPosition="0">
        <references count="1">
          <reference field="5" count="0"/>
        </references>
      </pivotArea>
    </format>
    <format dxfId="5">
      <pivotArea dataOnly="0" labelOnly="1" grandCol="1" outline="0" fieldPosition="0"/>
    </format>
    <format dxfId="6">
      <pivotArea outline="0" collapsedLevelsAreSubtotals="1" fieldPosition="0"/>
    </format>
    <format dxfId="7">
      <pivotArea field="0" type="button" dataOnly="0" labelOnly="1" outline="0" axis="axisRow" fieldPosition="0"/>
    </format>
    <format dxfId="8">
      <pivotArea dataOnly="0" labelOnly="1" fieldPosition="0">
        <references count="1">
          <reference field="0" count="0"/>
        </references>
      </pivotArea>
    </format>
    <format dxfId="9">
      <pivotArea dataOnly="0" labelOnly="1" grandRow="1" outline="0" fieldPosition="0"/>
    </format>
    <format dxfId="10">
      <pivotArea dataOnly="0" labelOnly="1" fieldPosition="0">
        <references count="1">
          <reference field="5" count="0"/>
        </references>
      </pivotArea>
    </format>
    <format dxfId="11">
      <pivotArea dataOnly="0" labelOnly="1" grandCol="1" outline="0" fieldPosition="0"/>
    </format>
    <format dxfId="12">
      <pivotArea outline="0" collapsedLevelsAreSubtotals="1" fieldPosition="0"/>
    </format>
    <format dxfId="13">
      <pivotArea field="0" type="button" dataOnly="0" labelOnly="1" outline="0" axis="axisRow" fieldPosition="0"/>
    </format>
    <format dxfId="14">
      <pivotArea dataOnly="0" labelOnly="1" fieldPosition="0">
        <references count="1">
          <reference field="0" count="0"/>
        </references>
      </pivotArea>
    </format>
    <format dxfId="15">
      <pivotArea dataOnly="0" labelOnly="1" grandRow="1" outline="0" fieldPosition="0"/>
    </format>
    <format dxfId="16">
      <pivotArea dataOnly="0" labelOnly="1" fieldPosition="0">
        <references count="1">
          <reference field="5" count="0"/>
        </references>
      </pivotArea>
    </format>
    <format dxfId="17">
      <pivotArea dataOnly="0" labelOnly="1" grandCol="1" outline="0" fieldPosition="0"/>
    </format>
    <format dxfId="18">
      <pivotArea dataOnly="0" labelOnly="1" fieldPosition="0">
        <references count="1">
          <reference field="5"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3" cacheId="16" applyNumberFormats="0" applyBorderFormats="0" applyFontFormats="0" applyPatternFormats="0" applyAlignmentFormats="0" applyWidthHeightFormats="1" dataCaption="Values" updatedVersion="8" minRefreshableVersion="3" itemPrintTitles="1" createdVersion="5" indent="0" compact="0" compactData="0" gridDropZones="1" multipleFieldFilters="0" rowHeaderCaption="RevisionTypes">
  <location ref="A43:S48" firstHeaderRow="1" firstDataRow="2" firstDataCol="1" rowPageCount="1" colPageCount="1"/>
  <pivotFields count="29">
    <pivotField compact="0" outline="0" showAll="0">
      <items count="12">
        <item x="2"/>
        <item x="0"/>
        <item x="1"/>
        <item x="6"/>
        <item x="4"/>
        <item x="7"/>
        <item x="8"/>
        <item m="1" x="10"/>
        <item m="1" x="9"/>
        <item x="5"/>
        <item x="3"/>
        <item t="default"/>
      </items>
    </pivotField>
    <pivotField compact="0" outline="0" showAll="0"/>
    <pivotField compact="0" outline="0" showAll="0" defaultSubtotal="0"/>
    <pivotField compact="0" outline="0" showAll="0" defaultSubtotal="0"/>
    <pivotField axis="axisRow" compact="0" outline="0" showAll="0" defaultSubtotal="0">
      <items count="6">
        <item x="0"/>
        <item x="1"/>
        <item x="2"/>
        <item m="1" x="5"/>
        <item m="1" x="4"/>
        <item m="1" x="3"/>
      </items>
    </pivotField>
    <pivotField compact="0" outline="0" showAll="0"/>
    <pivotField axis="axisPage" compact="0" outline="0" showAll="0">
      <items count="7">
        <item x="1"/>
        <item x="0"/>
        <item m="1" x="4"/>
        <item m="1" x="2"/>
        <item m="1" x="3"/>
        <item m="1" x="5"/>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dataField="1" compact="0" outline="0" showAll="0"/>
    <pivotField compact="0" outline="0" showAll="0" defaultSubtotal="0"/>
    <pivotField compact="0" outline="0" showAll="0" defaultSubtotal="0"/>
    <pivotField compact="0" outline="0" showAll="0" defaultSubtotal="0"/>
    <pivotField compact="0" outline="0" showAll="0" defaultSubtotal="0"/>
  </pivotFields>
  <rowFields count="1">
    <field x="4"/>
  </rowFields>
  <rowItems count="4">
    <i>
      <x/>
    </i>
    <i>
      <x v="1"/>
    </i>
    <i>
      <x v="2"/>
    </i>
    <i t="grand">
      <x/>
    </i>
  </rowItems>
  <colFields count="1">
    <field x="-2"/>
  </colFields>
  <colItems count="18">
    <i>
      <x/>
    </i>
    <i i="1">
      <x v="1"/>
    </i>
    <i i="2">
      <x v="2"/>
    </i>
    <i i="3">
      <x v="3"/>
    </i>
    <i i="4">
      <x v="4"/>
    </i>
    <i i="5">
      <x v="5"/>
    </i>
    <i i="6">
      <x v="6"/>
    </i>
    <i i="7">
      <x v="7"/>
    </i>
    <i i="8">
      <x v="8"/>
    </i>
    <i i="9">
      <x v="9"/>
    </i>
    <i i="10">
      <x v="10"/>
    </i>
    <i i="11">
      <x v="11"/>
    </i>
    <i i="12">
      <x v="12"/>
    </i>
    <i i="13">
      <x v="13"/>
    </i>
    <i i="14">
      <x v="14"/>
    </i>
    <i i="15">
      <x v="15"/>
    </i>
    <i i="16">
      <x v="16"/>
    </i>
    <i i="17">
      <x v="17"/>
    </i>
  </colItems>
  <pageFields count="1">
    <pageField fld="6" hier="0"/>
  </pageFields>
  <dataFields count="18">
    <dataField name="Goal 1" fld="7" subtotal="count" baseField="0" baseItem="0"/>
    <dataField name="Goal 2" fld="8" subtotal="count" baseField="0" baseItem="0"/>
    <dataField name="Goal 3" fld="9" subtotal="count" baseField="0" baseItem="0"/>
    <dataField name="Goal 4" fld="10" subtotal="count" baseField="0" baseItem="0"/>
    <dataField name="Goal 5" fld="11" subtotal="count" baseField="0" baseItem="0"/>
    <dataField name="Goal 6" fld="12" subtotal="count" baseField="0" baseItem="0"/>
    <dataField name="Goal 7" fld="13" subtotal="count" baseField="0" baseItem="0"/>
    <dataField name="Goal 8" fld="14" subtotal="count" baseField="0" baseItem="0"/>
    <dataField name="Goal 9" fld="15" subtotal="count" baseField="0" baseItem="0"/>
    <dataField name="Goal 10" fld="16" subtotal="count" baseField="0" baseItem="0"/>
    <dataField name="Goal 11" fld="17" subtotal="count" baseField="0" baseItem="0"/>
    <dataField name="Goal 12" fld="18" subtotal="count" baseField="0" baseItem="0"/>
    <dataField name="Goal 13" fld="19" subtotal="count" baseField="0" baseItem="0"/>
    <dataField name="Goal 14" fld="20" subtotal="count" baseField="4" baseItem="0"/>
    <dataField name="Goal 15" fld="21" subtotal="count" baseField="0" baseItem="0"/>
    <dataField name="Goal 16" fld="22" subtotal="count" baseField="0" baseItem="0"/>
    <dataField name="Goal 17" fld="23" subtotal="count" baseField="0" baseItem="0"/>
    <dataField name="Goal 18" fld="24" subtotal="count" baseField="4" baseItem="2"/>
  </dataFields>
  <formats count="40">
    <format dxfId="410">
      <pivotArea type="all" dataOnly="0" outline="0" fieldPosition="0"/>
    </format>
    <format dxfId="409">
      <pivotArea type="all" dataOnly="0" outline="0" fieldPosition="0"/>
    </format>
    <format dxfId="408">
      <pivotArea field="0" grandRow="1" outline="0">
        <references count="1">
          <reference field="4294967294" count="1" selected="0">
            <x v="5"/>
          </reference>
        </references>
      </pivotArea>
    </format>
    <format dxfId="407">
      <pivotArea dataOnly="0" labelOnly="1" outline="0" fieldPosition="0">
        <references count="1">
          <reference field="6" count="0"/>
        </references>
      </pivotArea>
    </format>
    <format>
      <pivotArea outline="0" fieldPosition="0">
        <references count="1">
          <reference field="4294967294" count="1" selected="0">
            <x v="0"/>
          </reference>
        </references>
      </pivotArea>
    </format>
    <format dxfId="406">
      <pivotArea outline="0" fieldPosition="0"/>
    </format>
    <format dxfId="405">
      <pivotArea field="0" type="button" dataOnly="0" labelOnly="1" outline="0"/>
    </format>
    <format dxfId="404">
      <pivotArea dataOnly="0" labelOnly="1" grandRow="1" fieldPosition="0"/>
    </format>
    <format dxfId="403">
      <pivotArea dataOnly="0" labelOnly="1" outline="0" fieldPosition="0">
        <references count="1">
          <reference field="4294967294" count="13">
            <x v="0"/>
            <x v="1"/>
            <x v="2"/>
            <x v="3"/>
            <x v="4"/>
            <x v="5"/>
            <x v="6"/>
            <x v="7"/>
            <x v="8"/>
            <x v="9"/>
            <x v="10"/>
            <x v="11"/>
            <x v="12"/>
          </reference>
        </references>
      </pivotArea>
    </format>
    <format>
      <pivotArea field="0" type="button" dataOnly="0" labelOnly="1" outline="0"/>
    </format>
    <format>
      <pivotArea dataOnly="0" labelOnly="1" grandRow="1" fieldPosition="0"/>
    </format>
    <format dxfId="402">
      <pivotArea dataOnly="0" labelOnly="1" outline="0" fieldPosition="0">
        <references count="1">
          <reference field="4" count="0"/>
        </references>
      </pivotArea>
    </format>
    <format dxfId="401">
      <pivotArea dataOnly="0" labelOnly="1" outline="0" fieldPosition="0">
        <references count="1">
          <reference field="4" count="1">
            <x v="2"/>
          </reference>
        </references>
      </pivotArea>
    </format>
    <format dxfId="400">
      <pivotArea outline="0" fieldPosition="0">
        <references count="1">
          <reference field="4" count="0" selected="0"/>
        </references>
      </pivotArea>
    </format>
    <format dxfId="399">
      <pivotArea outline="0" fieldPosition="0"/>
    </format>
    <format dxfId="398">
      <pivotArea field="4" type="button" dataOnly="0" labelOnly="1" outline="0" axis="axisRow" fieldPosition="0"/>
    </format>
    <format dxfId="397">
      <pivotArea dataOnly="0" labelOnly="1" outline="0" fieldPosition="0">
        <references count="1">
          <reference field="4" count="0"/>
        </references>
      </pivotArea>
    </format>
    <format dxfId="396">
      <pivotArea dataOnly="0" labelOnly="1" grandRow="1" outline="0" fieldPosition="0"/>
    </format>
    <format dxfId="395">
      <pivotArea dataOnly="0" labelOnly="1" outline="0" fieldPosition="0">
        <references count="1">
          <reference field="4294967294" count="14">
            <x v="0"/>
            <x v="1"/>
            <x v="2"/>
            <x v="3"/>
            <x v="4"/>
            <x v="5"/>
            <x v="6"/>
            <x v="7"/>
            <x v="8"/>
            <x v="9"/>
            <x v="10"/>
            <x v="11"/>
            <x v="12"/>
            <x v="13"/>
          </reference>
        </references>
      </pivotArea>
    </format>
    <format dxfId="394">
      <pivotArea type="all" dataOnly="0" outline="0" fieldPosition="0"/>
    </format>
    <format dxfId="393">
      <pivotArea outline="0" collapsedLevelsAreSubtotals="1" fieldPosition="0"/>
    </format>
    <format dxfId="392">
      <pivotArea dataOnly="0" labelOnly="1" outline="0" fieldPosition="0">
        <references count="1">
          <reference field="4" count="0"/>
        </references>
      </pivotArea>
    </format>
    <format dxfId="391">
      <pivotArea dataOnly="0" labelOnly="1" grandRow="1" outline="0" fieldPosition="0"/>
    </format>
    <format dxfId="390">
      <pivotArea dataOnly="0" labelOnly="1" outline="0" fieldPosition="0">
        <references count="1">
          <reference field="4294967294" count="15">
            <x v="0"/>
            <x v="1"/>
            <x v="2"/>
            <x v="3"/>
            <x v="4"/>
            <x v="5"/>
            <x v="6"/>
            <x v="7"/>
            <x v="8"/>
            <x v="9"/>
            <x v="10"/>
            <x v="11"/>
            <x v="12"/>
            <x v="13"/>
            <x v="14"/>
          </reference>
        </references>
      </pivotArea>
    </format>
    <format dxfId="389">
      <pivotArea outline="0" collapsedLevelsAreSubtotals="1" fieldPosition="0">
        <references count="2">
          <reference field="4294967294" count="1" selected="0">
            <x v="1"/>
          </reference>
          <reference field="4" count="0" selected="0"/>
        </references>
      </pivotArea>
    </format>
    <format dxfId="388">
      <pivotArea outline="0" collapsedLevelsAreSubtotals="1" fieldPosition="0">
        <references count="2">
          <reference field="4294967294" count="1" selected="0">
            <x v="3"/>
          </reference>
          <reference field="4" count="0" selected="0"/>
        </references>
      </pivotArea>
    </format>
    <format dxfId="387">
      <pivotArea outline="0" collapsedLevelsAreSubtotals="1" fieldPosition="0">
        <references count="2">
          <reference field="4294967294" count="1" selected="0">
            <x v="0"/>
          </reference>
          <reference field="4" count="0" selected="0"/>
        </references>
      </pivotArea>
    </format>
    <format dxfId="386">
      <pivotArea outline="0" collapsedLevelsAreSubtotals="1" fieldPosition="0">
        <references count="2">
          <reference field="4294967294" count="1" selected="0">
            <x v="13"/>
          </reference>
          <reference field="4" count="0" selected="0"/>
        </references>
      </pivotArea>
    </format>
    <format dxfId="385">
      <pivotArea outline="0" collapsedLevelsAreSubtotals="1" fieldPosition="0">
        <references count="2">
          <reference field="4294967294" count="1" selected="0">
            <x v="2"/>
          </reference>
          <reference field="4" count="0" selected="0"/>
        </references>
      </pivotArea>
    </format>
    <format dxfId="384">
      <pivotArea outline="0" collapsedLevelsAreSubtotals="1" fieldPosition="0">
        <references count="2">
          <reference field="4294967294" count="9" selected="0">
            <x v="4"/>
            <x v="5"/>
            <x v="6"/>
            <x v="7"/>
            <x v="8"/>
            <x v="9"/>
            <x v="10"/>
            <x v="11"/>
            <x v="12"/>
          </reference>
          <reference field="4" count="0" selected="0"/>
        </references>
      </pivotArea>
    </format>
    <format dxfId="383">
      <pivotArea outline="0" collapsedLevelsAreSubtotals="1" fieldPosition="0">
        <references count="2">
          <reference field="4294967294" count="1" selected="0">
            <x v="14"/>
          </reference>
          <reference field="4" count="0" selected="0"/>
        </references>
      </pivotArea>
    </format>
    <format dxfId="382">
      <pivotArea outline="0" fieldPosition="0">
        <references count="2">
          <reference field="4294967294" count="1" selected="0">
            <x v="16"/>
          </reference>
          <reference field="4" count="0" selected="0"/>
        </references>
      </pivotArea>
    </format>
    <format dxfId="381">
      <pivotArea outline="0" fieldPosition="0">
        <references count="2">
          <reference field="4294967294" count="1" selected="0">
            <x v="15"/>
          </reference>
          <reference field="4" count="0" selected="0"/>
        </references>
      </pivotArea>
    </format>
    <format dxfId="380">
      <pivotArea outline="0" fieldPosition="0">
        <references count="1">
          <reference field="4294967294" count="1" selected="0">
            <x v="15"/>
          </reference>
        </references>
      </pivotArea>
    </format>
    <format dxfId="379">
      <pivotArea field="4" grandRow="1" outline="0" axis="axisRow" fieldPosition="0">
        <references count="1">
          <reference field="4294967294" count="1" selected="0">
            <x v="15"/>
          </reference>
        </references>
      </pivotArea>
    </format>
    <format dxfId="378">
      <pivotArea outline="0" fieldPosition="0">
        <references count="2">
          <reference field="4294967294" count="1" selected="0">
            <x v="16"/>
          </reference>
          <reference field="4" count="0" selected="0"/>
        </references>
      </pivotArea>
    </format>
    <format dxfId="377">
      <pivotArea outline="0" fieldPosition="0">
        <references count="2">
          <reference field="4294967294" count="4" selected="0">
            <x v="1"/>
            <x v="2"/>
            <x v="3"/>
            <x v="4"/>
          </reference>
          <reference field="4" count="0" selected="0"/>
        </references>
      </pivotArea>
    </format>
    <format dxfId="376">
      <pivotArea outline="0" fieldPosition="0">
        <references count="2">
          <reference field="4294967294" count="1" selected="0">
            <x v="3"/>
          </reference>
          <reference field="4" count="0" selected="0"/>
        </references>
      </pivotArea>
    </format>
    <format dxfId="375">
      <pivotArea outline="0" fieldPosition="0">
        <references count="2">
          <reference field="4294967294" count="1" selected="0">
            <x v="17"/>
          </reference>
          <reference field="4" count="0" selected="0"/>
        </references>
      </pivotArea>
    </format>
    <format dxfId="374">
      <pivotArea outline="0" fieldPosition="0">
        <references count="2">
          <reference field="4294967294" count="1" selected="0">
            <x v="17"/>
          </reference>
          <reference field="4" count="0" selected="0"/>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2:AC147" totalsRowShown="0" headerRowDxfId="443" dataDxfId="441" headerRowBorderDxfId="442" tableBorderDxfId="440">
  <autoFilter ref="A22:AC147" xr:uid="{00000000-0009-0000-0100-000001000000}"/>
  <sortState xmlns:xlrd2="http://schemas.microsoft.com/office/spreadsheetml/2017/richdata2" ref="A23:AC79">
    <sortCondition ref="G23:G79"/>
  </sortState>
  <tableColumns count="29">
    <tableColumn id="1" xr3:uid="{00000000-0010-0000-0000-000001000000}" name="Request Type" dataDxfId="439"/>
    <tableColumn id="2" xr3:uid="{00000000-0010-0000-0000-000002000000}" name="Revision Request" dataDxfId="438"/>
    <tableColumn id="3" xr3:uid="{00000000-0010-0000-0000-000003000000}" name="RR Title" dataDxfId="437"/>
    <tableColumn id="4" xr3:uid="{00000000-0010-0000-0000-000004000000}" name="Sponsor" dataDxfId="436"/>
    <tableColumn id="5" xr3:uid="{00000000-0010-0000-0000-000005000000}" name="Sponsor Type" dataDxfId="435"/>
    <tableColumn id="28" xr3:uid="{910F2409-67CE-4005-AD8A-0A21A6363DD9}" name="Reason for Revision Request" dataDxfId="434"/>
    <tableColumn id="6" xr3:uid="{00000000-0010-0000-0000-000006000000}" name="Status" dataDxfId="433"/>
    <tableColumn id="7" xr3:uid="{00000000-0010-0000-0000-000007000000}" name="1" dataDxfId="432"/>
    <tableColumn id="8" xr3:uid="{00000000-0010-0000-0000-000008000000}" name="2" dataDxfId="431"/>
    <tableColumn id="26" xr3:uid="{00000000-0010-0000-0000-00001A000000}" name="3" dataDxfId="430"/>
    <tableColumn id="9" xr3:uid="{00000000-0010-0000-0000-000009000000}" name="4" dataDxfId="429"/>
    <tableColumn id="10" xr3:uid="{00000000-0010-0000-0000-00000A000000}" name="5" dataDxfId="428"/>
    <tableColumn id="11" xr3:uid="{00000000-0010-0000-0000-00000B000000}" name="6" dataDxfId="427"/>
    <tableColumn id="12" xr3:uid="{00000000-0010-0000-0000-00000C000000}" name="7" dataDxfId="426"/>
    <tableColumn id="13" xr3:uid="{00000000-0010-0000-0000-00000D000000}" name="8" dataDxfId="425"/>
    <tableColumn id="14" xr3:uid="{00000000-0010-0000-0000-00000E000000}" name="9" dataDxfId="424"/>
    <tableColumn id="15" xr3:uid="{00000000-0010-0000-0000-00000F000000}" name="10" dataDxfId="423"/>
    <tableColumn id="16" xr3:uid="{00000000-0010-0000-0000-000010000000}" name="11" dataDxfId="422"/>
    <tableColumn id="17" xr3:uid="{00000000-0010-0000-0000-000011000000}" name="12" dataDxfId="421"/>
    <tableColumn id="18" xr3:uid="{00000000-0010-0000-0000-000012000000}" name="13" dataDxfId="420"/>
    <tableColumn id="19" xr3:uid="{00000000-0010-0000-0000-000013000000}" name="14" dataDxfId="419"/>
    <tableColumn id="20" xr3:uid="{00000000-0010-0000-0000-000014000000}" name="15" dataDxfId="418"/>
    <tableColumn id="25" xr3:uid="{00000000-0010-0000-0000-000019000000}" name="16" dataDxfId="417"/>
    <tableColumn id="31" xr3:uid="{A334E7B3-F224-41FE-8119-EBB89DBFC44C}" name="17" dataDxfId="416"/>
    <tableColumn id="27" xr3:uid="{00000000-0010-0000-0000-00001B000000}" name="18" dataDxfId="415"/>
    <tableColumn id="21" xr3:uid="{00000000-0010-0000-0000-000015000000}" name="Optimize use of ERCOT, Inc.’s resources" dataDxfId="414">
      <calculatedColumnFormula>IF(Table1[[#This Row],[1]]="","","X")</calculatedColumnFormula>
    </tableColumn>
    <tableColumn id="22" xr3:uid="{00000000-0010-0000-0000-000016000000}" name="Enhance operating capabilities" dataDxfId="413">
      <calculatedColumnFormula>IF(AND(Table1[[#This Row],[2]]="",Table1[[#This Row],[3]]="",Table1[[#This Row],[5]]="",Table1[[#This Row],[16]]=""),"","X")</calculatedColumnFormula>
    </tableColumn>
    <tableColumn id="23" xr3:uid="{00000000-0010-0000-0000-000017000000}" name="Advance competitive solutions" dataDxfId="412">
      <calculatedColumnFormula>IF(AND(Table1[[#This Row],[4]]="",Table1[[#This Row],[6]]="",Table1[[#This Row],[7]]="",Table1[[#This Row],[8]]="",Table1[[#This Row],[9]]="",Table1[[#This Row],[10]]="",Table1[[#This Row],[11]]="",Table1[[#This Row],[12]]="",Table1[[#This Row],[13]]="",Table1[[#This Row],[15]]="",Table1[[#This Row],[17]]="",Table1[[#This Row],[18]]=""),"","X")</calculatedColumnFormula>
    </tableColumn>
    <tableColumn id="24" xr3:uid="{00000000-0010-0000-0000-000018000000}" name="Improve information exchange" dataDxfId="411">
      <calculatedColumnFormula>IF(Table1[[#This Row],[14]]="","","X")</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7"/>
  <sheetViews>
    <sheetView zoomScale="80" zoomScaleNormal="80" workbookViewId="0">
      <selection activeCell="C156" sqref="C156"/>
    </sheetView>
  </sheetViews>
  <sheetFormatPr defaultRowHeight="14.4" x14ac:dyDescent="0.3"/>
  <cols>
    <col min="1" max="1" width="13.6640625" customWidth="1"/>
    <col min="2" max="2" width="16.44140625" style="3" customWidth="1"/>
    <col min="3" max="3" width="25.44140625" style="1" customWidth="1"/>
    <col min="4" max="4" width="14" style="1" customWidth="1"/>
    <col min="5" max="6" width="13.5546875" style="1" customWidth="1"/>
    <col min="7" max="7" width="10.44140625" bestFit="1" customWidth="1"/>
    <col min="8" max="19" width="6.88671875" customWidth="1"/>
    <col min="20" max="20" width="6.88671875" style="17" customWidth="1"/>
    <col min="21" max="22" width="6.88671875" customWidth="1"/>
    <col min="23" max="25" width="6.88671875" style="17" customWidth="1"/>
    <col min="26" max="26" width="12.6640625" hidden="1" customWidth="1"/>
    <col min="27" max="27" width="12.44140625" hidden="1" customWidth="1"/>
    <col min="28" max="28" width="13.6640625" hidden="1" customWidth="1"/>
    <col min="29" max="29" width="4.33203125" hidden="1" customWidth="1"/>
  </cols>
  <sheetData>
    <row r="1" spans="1:21" ht="21" x14ac:dyDescent="0.3">
      <c r="A1" s="90" t="s">
        <v>222</v>
      </c>
      <c r="B1" s="90"/>
      <c r="C1" s="90"/>
      <c r="D1" s="10"/>
      <c r="E1" s="10"/>
      <c r="F1" s="77"/>
      <c r="G1" s="4"/>
      <c r="H1" s="4"/>
      <c r="I1" s="4"/>
      <c r="J1" s="4"/>
      <c r="K1" s="4"/>
      <c r="L1" s="4"/>
      <c r="M1" s="4"/>
      <c r="N1" s="4"/>
      <c r="O1" s="4"/>
      <c r="P1" s="4"/>
      <c r="Q1" s="4"/>
      <c r="R1" s="4"/>
      <c r="S1" s="4"/>
      <c r="T1" s="4"/>
      <c r="U1" s="4"/>
    </row>
    <row r="2" spans="1:21" x14ac:dyDescent="0.3">
      <c r="A2" s="18" t="s">
        <v>77</v>
      </c>
      <c r="B2" s="18"/>
      <c r="C2" s="18"/>
      <c r="D2" s="18"/>
      <c r="E2" s="18"/>
      <c r="F2" s="18"/>
      <c r="G2" s="18"/>
      <c r="H2" s="18"/>
      <c r="I2" s="18"/>
      <c r="J2" s="18"/>
      <c r="K2" s="18"/>
      <c r="L2" s="18"/>
      <c r="M2" s="18"/>
      <c r="N2" s="18"/>
      <c r="O2" s="18"/>
      <c r="P2" s="18"/>
      <c r="Q2" s="18"/>
      <c r="R2" s="18"/>
      <c r="S2" s="18"/>
      <c r="T2" s="18"/>
      <c r="U2" s="18"/>
    </row>
    <row r="3" spans="1:21" x14ac:dyDescent="0.3">
      <c r="A3" s="18" t="s">
        <v>221</v>
      </c>
      <c r="B3" s="18"/>
      <c r="C3" s="18"/>
      <c r="D3" s="18"/>
      <c r="E3" s="18"/>
      <c r="F3" s="18"/>
      <c r="G3" s="18"/>
      <c r="H3" s="18"/>
      <c r="I3" s="18"/>
      <c r="J3" s="18"/>
      <c r="K3" s="18"/>
      <c r="L3" s="18"/>
      <c r="M3" s="18"/>
      <c r="N3" s="18"/>
      <c r="O3" s="18"/>
      <c r="P3" s="18"/>
      <c r="Q3" s="18"/>
      <c r="R3" s="18"/>
      <c r="S3" s="18"/>
      <c r="T3" s="18"/>
      <c r="U3" s="18"/>
    </row>
    <row r="4" spans="1:21" x14ac:dyDescent="0.3">
      <c r="A4" s="18" t="s">
        <v>92</v>
      </c>
      <c r="B4" s="18"/>
      <c r="C4" s="18"/>
      <c r="D4" s="18"/>
      <c r="E4" s="18"/>
      <c r="F4" s="18"/>
      <c r="G4" s="18"/>
      <c r="H4" s="18"/>
      <c r="I4" s="18"/>
      <c r="J4" s="18"/>
      <c r="K4" s="18"/>
      <c r="L4" s="18"/>
      <c r="M4" s="18"/>
      <c r="N4" s="18"/>
      <c r="O4" s="18"/>
      <c r="P4" s="18"/>
      <c r="Q4" s="18"/>
      <c r="R4" s="18"/>
      <c r="S4" s="18"/>
      <c r="T4" s="18"/>
      <c r="U4" s="18"/>
    </row>
    <row r="5" spans="1:21" x14ac:dyDescent="0.3">
      <c r="A5" s="18" t="s">
        <v>78</v>
      </c>
      <c r="B5" s="18"/>
      <c r="C5" s="18"/>
      <c r="D5" s="18"/>
      <c r="E5" s="18"/>
      <c r="F5" s="18"/>
      <c r="G5" s="18"/>
      <c r="H5" s="18"/>
      <c r="I5" s="18"/>
      <c r="J5" s="18"/>
      <c r="K5" s="18"/>
      <c r="L5" s="18"/>
      <c r="M5" s="18"/>
      <c r="N5" s="18"/>
      <c r="O5" s="18"/>
      <c r="P5" s="18"/>
      <c r="Q5" s="18"/>
      <c r="R5" s="18"/>
      <c r="S5" s="18"/>
      <c r="T5" s="18"/>
      <c r="U5" s="18"/>
    </row>
    <row r="6" spans="1:21" x14ac:dyDescent="0.3">
      <c r="A6" s="18" t="s">
        <v>79</v>
      </c>
      <c r="B6" s="18"/>
      <c r="C6" s="18"/>
      <c r="D6" s="18"/>
      <c r="E6" s="18"/>
      <c r="F6" s="18"/>
      <c r="G6" s="18"/>
      <c r="H6" s="18"/>
      <c r="I6" s="18"/>
      <c r="J6" s="18"/>
      <c r="K6" s="18"/>
      <c r="L6" s="18"/>
      <c r="M6" s="18"/>
      <c r="N6" s="18"/>
      <c r="O6" s="18"/>
      <c r="P6" s="18"/>
      <c r="Q6" s="18"/>
      <c r="R6" s="18"/>
      <c r="S6" s="18"/>
      <c r="T6" s="18"/>
      <c r="U6" s="18"/>
    </row>
    <row r="7" spans="1:21" x14ac:dyDescent="0.3">
      <c r="A7" s="18" t="s">
        <v>80</v>
      </c>
      <c r="B7" s="18"/>
      <c r="C7" s="18"/>
      <c r="D7" s="18"/>
      <c r="E7" s="18"/>
      <c r="F7" s="18"/>
      <c r="G7" s="18"/>
      <c r="H7" s="18"/>
      <c r="I7" s="18"/>
      <c r="J7" s="18"/>
      <c r="K7" s="18"/>
      <c r="L7" s="18"/>
      <c r="M7" s="18"/>
      <c r="N7" s="18"/>
      <c r="O7" s="18"/>
      <c r="P7" s="18"/>
      <c r="Q7" s="18"/>
      <c r="R7" s="18"/>
      <c r="S7" s="18"/>
      <c r="T7" s="18"/>
      <c r="U7" s="18"/>
    </row>
    <row r="8" spans="1:21" x14ac:dyDescent="0.3">
      <c r="A8" s="18" t="s">
        <v>81</v>
      </c>
      <c r="B8" s="18"/>
      <c r="C8" s="18"/>
      <c r="D8" s="18"/>
      <c r="E8" s="18"/>
      <c r="F8" s="18"/>
      <c r="G8" s="18"/>
      <c r="H8" s="18"/>
      <c r="I8" s="18"/>
      <c r="J8" s="18"/>
      <c r="K8" s="18"/>
      <c r="L8" s="18"/>
      <c r="M8" s="18"/>
      <c r="N8" s="18"/>
      <c r="O8" s="18"/>
      <c r="P8" s="18"/>
      <c r="Q8" s="18"/>
      <c r="R8" s="18"/>
      <c r="S8" s="18"/>
      <c r="T8" s="18"/>
      <c r="U8" s="18"/>
    </row>
    <row r="9" spans="1:21" x14ac:dyDescent="0.3">
      <c r="A9" s="18" t="s">
        <v>82</v>
      </c>
      <c r="B9" s="18"/>
      <c r="C9" s="18"/>
      <c r="D9" s="18"/>
      <c r="E9" s="18"/>
      <c r="F9" s="18"/>
      <c r="G9" s="18"/>
      <c r="H9" s="18"/>
      <c r="I9" s="18"/>
      <c r="J9" s="18"/>
      <c r="K9" s="18"/>
      <c r="L9" s="18"/>
      <c r="M9" s="18"/>
      <c r="N9" s="18"/>
      <c r="O9" s="18"/>
      <c r="P9" s="18"/>
      <c r="Q9" s="18"/>
      <c r="R9" s="18"/>
      <c r="S9" s="18"/>
      <c r="T9" s="18"/>
      <c r="U9" s="18"/>
    </row>
    <row r="10" spans="1:21" x14ac:dyDescent="0.3">
      <c r="A10" s="18" t="s">
        <v>83</v>
      </c>
      <c r="B10" s="18"/>
      <c r="C10" s="18"/>
      <c r="D10" s="18"/>
      <c r="E10" s="18"/>
      <c r="F10" s="18"/>
      <c r="G10" s="18"/>
      <c r="H10" s="18"/>
      <c r="I10" s="18"/>
      <c r="J10" s="18"/>
      <c r="K10" s="18"/>
      <c r="L10" s="18"/>
      <c r="M10" s="18"/>
      <c r="N10" s="18"/>
      <c r="O10" s="18"/>
      <c r="P10" s="18"/>
      <c r="Q10" s="18"/>
      <c r="R10" s="18"/>
      <c r="S10" s="18"/>
      <c r="T10" s="18"/>
      <c r="U10" s="18"/>
    </row>
    <row r="11" spans="1:21" ht="15" customHeight="1" x14ac:dyDescent="0.3">
      <c r="A11" s="18" t="s">
        <v>84</v>
      </c>
      <c r="B11" s="18"/>
      <c r="C11" s="18"/>
      <c r="D11" s="18"/>
      <c r="E11" s="18"/>
      <c r="F11" s="18"/>
      <c r="G11" s="18"/>
      <c r="H11" s="18"/>
      <c r="I11" s="18"/>
      <c r="J11" s="18"/>
      <c r="K11" s="18"/>
      <c r="L11" s="18"/>
      <c r="M11" s="18"/>
      <c r="N11" s="18"/>
      <c r="O11" s="18"/>
      <c r="P11" s="18"/>
      <c r="Q11" s="18"/>
      <c r="R11" s="18"/>
      <c r="S11" s="18"/>
      <c r="T11" s="18"/>
      <c r="U11" s="18"/>
    </row>
    <row r="12" spans="1:21" x14ac:dyDescent="0.3">
      <c r="A12" s="18" t="s">
        <v>85</v>
      </c>
      <c r="B12" s="18"/>
      <c r="C12" s="18"/>
      <c r="D12" s="18"/>
      <c r="E12" s="18"/>
      <c r="F12" s="18"/>
      <c r="G12" s="18"/>
      <c r="H12" s="18"/>
      <c r="I12" s="18"/>
      <c r="J12" s="18"/>
      <c r="K12" s="18"/>
      <c r="L12" s="18"/>
      <c r="M12" s="18"/>
      <c r="N12" s="18"/>
      <c r="O12" s="18"/>
      <c r="P12" s="18"/>
      <c r="Q12" s="18"/>
      <c r="R12" s="18"/>
      <c r="S12" s="18"/>
      <c r="T12" s="18"/>
      <c r="U12" s="18"/>
    </row>
    <row r="13" spans="1:21" x14ac:dyDescent="0.3">
      <c r="A13" s="18" t="s">
        <v>86</v>
      </c>
      <c r="B13" s="18"/>
      <c r="C13" s="18"/>
      <c r="D13" s="18"/>
      <c r="E13" s="18"/>
      <c r="F13" s="18"/>
      <c r="G13" s="18"/>
      <c r="H13" s="18"/>
      <c r="I13" s="18"/>
      <c r="J13" s="18"/>
      <c r="K13" s="18"/>
      <c r="L13" s="18"/>
      <c r="M13" s="18"/>
      <c r="N13" s="18"/>
      <c r="O13" s="18"/>
      <c r="P13" s="18"/>
      <c r="Q13" s="18"/>
      <c r="R13" s="18"/>
      <c r="S13" s="18"/>
      <c r="T13" s="18"/>
      <c r="U13" s="18"/>
    </row>
    <row r="14" spans="1:21" x14ac:dyDescent="0.3">
      <c r="A14" s="18" t="s">
        <v>87</v>
      </c>
      <c r="B14" s="18"/>
      <c r="C14" s="18"/>
      <c r="D14" s="18"/>
      <c r="E14" s="18"/>
      <c r="F14" s="18"/>
      <c r="G14" s="18"/>
      <c r="H14" s="18"/>
      <c r="I14" s="18"/>
      <c r="J14" s="18"/>
      <c r="K14" s="18"/>
      <c r="L14" s="18"/>
      <c r="M14" s="18"/>
      <c r="N14" s="18"/>
      <c r="O14" s="18"/>
      <c r="P14" s="18"/>
      <c r="Q14" s="18"/>
      <c r="R14" s="18"/>
      <c r="S14" s="18"/>
      <c r="T14" s="18"/>
      <c r="U14" s="18"/>
    </row>
    <row r="15" spans="1:21" s="17" customFormat="1" x14ac:dyDescent="0.3">
      <c r="A15" s="18" t="s">
        <v>88</v>
      </c>
      <c r="B15" s="18"/>
      <c r="C15" s="18"/>
      <c r="D15" s="18"/>
      <c r="E15" s="18"/>
      <c r="F15" s="18"/>
      <c r="G15" s="18"/>
      <c r="H15" s="18"/>
      <c r="I15" s="18"/>
      <c r="J15" s="18"/>
      <c r="K15" s="18"/>
      <c r="L15" s="18"/>
      <c r="M15" s="18"/>
      <c r="N15" s="18"/>
      <c r="O15" s="18"/>
      <c r="P15" s="18"/>
      <c r="Q15" s="18"/>
      <c r="R15" s="18"/>
      <c r="S15" s="18"/>
      <c r="T15" s="18"/>
      <c r="U15" s="18"/>
    </row>
    <row r="16" spans="1:21" s="17" customFormat="1" x14ac:dyDescent="0.3">
      <c r="A16" s="18" t="s">
        <v>89</v>
      </c>
      <c r="B16" s="18"/>
      <c r="C16" s="18"/>
      <c r="D16" s="18"/>
      <c r="E16" s="18"/>
      <c r="F16" s="18"/>
      <c r="G16" s="18"/>
      <c r="H16" s="18"/>
      <c r="I16" s="18"/>
      <c r="J16" s="18"/>
      <c r="K16" s="18"/>
      <c r="L16" s="18"/>
      <c r="M16" s="18"/>
      <c r="N16" s="18"/>
      <c r="O16" s="18"/>
      <c r="P16" s="18"/>
      <c r="Q16" s="18"/>
      <c r="R16" s="18"/>
      <c r="S16" s="18"/>
      <c r="T16" s="18"/>
      <c r="U16" s="18"/>
    </row>
    <row r="17" spans="1:29" s="17" customFormat="1" x14ac:dyDescent="0.3">
      <c r="A17" s="18" t="s">
        <v>93</v>
      </c>
      <c r="B17" s="18"/>
      <c r="C17" s="18"/>
      <c r="D17" s="18"/>
      <c r="E17" s="18"/>
      <c r="F17" s="18"/>
      <c r="G17" s="18"/>
      <c r="H17" s="18"/>
      <c r="I17" s="18"/>
      <c r="J17" s="18"/>
      <c r="K17" s="18"/>
      <c r="L17" s="18"/>
      <c r="M17" s="18"/>
      <c r="N17" s="18"/>
      <c r="O17" s="18"/>
      <c r="P17" s="18"/>
      <c r="Q17" s="18"/>
      <c r="R17" s="18"/>
      <c r="S17" s="18"/>
      <c r="T17" s="18"/>
      <c r="U17" s="18"/>
    </row>
    <row r="18" spans="1:29" s="17" customFormat="1" x14ac:dyDescent="0.3">
      <c r="A18" s="18" t="s">
        <v>91</v>
      </c>
      <c r="B18" s="18"/>
      <c r="C18" s="18"/>
      <c r="D18" s="18"/>
      <c r="E18" s="18"/>
      <c r="F18" s="18"/>
      <c r="G18" s="18"/>
      <c r="H18" s="18"/>
      <c r="I18" s="18"/>
      <c r="J18" s="18"/>
      <c r="K18" s="18"/>
      <c r="L18" s="18"/>
      <c r="M18" s="18"/>
      <c r="N18" s="18"/>
      <c r="O18" s="18"/>
      <c r="P18" s="18"/>
      <c r="Q18" s="18"/>
      <c r="R18" s="18"/>
      <c r="S18" s="18"/>
      <c r="T18" s="18"/>
      <c r="U18" s="18"/>
    </row>
    <row r="19" spans="1:29" s="17" customFormat="1" x14ac:dyDescent="0.3">
      <c r="A19" s="18" t="s">
        <v>220</v>
      </c>
      <c r="B19" s="18"/>
      <c r="C19" s="18"/>
      <c r="D19" s="18"/>
      <c r="E19" s="18"/>
      <c r="F19" s="18"/>
      <c r="G19" s="18"/>
      <c r="H19" s="18"/>
      <c r="I19" s="18"/>
      <c r="J19" s="18"/>
      <c r="K19" s="18"/>
      <c r="L19" s="18"/>
      <c r="M19" s="18"/>
      <c r="N19" s="18"/>
      <c r="O19" s="18"/>
      <c r="P19" s="18"/>
      <c r="Q19" s="18"/>
      <c r="R19" s="18"/>
      <c r="S19" s="18"/>
      <c r="T19" s="18"/>
      <c r="U19" s="18"/>
    </row>
    <row r="20" spans="1:29" ht="6.75" customHeight="1" x14ac:dyDescent="0.3"/>
    <row r="21" spans="1:29" ht="15.75" customHeight="1" x14ac:dyDescent="0.3">
      <c r="A21" s="6"/>
      <c r="B21" s="6"/>
      <c r="C21" s="6"/>
      <c r="D21" s="6"/>
      <c r="E21" s="6"/>
      <c r="F21" s="6"/>
      <c r="G21" s="6"/>
      <c r="H21" s="93" t="s">
        <v>4</v>
      </c>
      <c r="I21" s="93"/>
      <c r="J21" s="93"/>
      <c r="K21" s="93"/>
      <c r="L21" s="93"/>
      <c r="M21" s="93"/>
      <c r="N21" s="93"/>
      <c r="O21" s="93"/>
      <c r="P21" s="93"/>
      <c r="Q21" s="93"/>
      <c r="R21" s="93"/>
      <c r="S21" s="93"/>
      <c r="T21" s="93"/>
      <c r="U21" s="93"/>
      <c r="V21" s="93"/>
      <c r="W21" s="93"/>
      <c r="X21" s="93"/>
      <c r="Y21" s="93"/>
      <c r="Z21" s="91" t="s">
        <v>68</v>
      </c>
      <c r="AA21" s="92"/>
      <c r="AB21" s="92"/>
      <c r="AC21" s="92"/>
    </row>
    <row r="22" spans="1:29" s="2" customFormat="1" ht="25.5" customHeight="1" x14ac:dyDescent="0.3">
      <c r="A22" s="22" t="s">
        <v>3</v>
      </c>
      <c r="B22" s="7" t="s">
        <v>2</v>
      </c>
      <c r="C22" s="7" t="s">
        <v>58</v>
      </c>
      <c r="D22" s="7" t="s">
        <v>27</v>
      </c>
      <c r="E22" s="7" t="s">
        <v>29</v>
      </c>
      <c r="F22" s="7" t="s">
        <v>223</v>
      </c>
      <c r="G22" s="7" t="s">
        <v>0</v>
      </c>
      <c r="H22" s="5" t="s">
        <v>40</v>
      </c>
      <c r="I22" s="5" t="s">
        <v>41</v>
      </c>
      <c r="J22" s="5" t="s">
        <v>42</v>
      </c>
      <c r="K22" s="5" t="s">
        <v>43</v>
      </c>
      <c r="L22" s="5" t="s">
        <v>44</v>
      </c>
      <c r="M22" s="5" t="s">
        <v>45</v>
      </c>
      <c r="N22" s="5" t="s">
        <v>46</v>
      </c>
      <c r="O22" s="5" t="s">
        <v>47</v>
      </c>
      <c r="P22" s="5" t="s">
        <v>48</v>
      </c>
      <c r="Q22" s="5" t="s">
        <v>49</v>
      </c>
      <c r="R22" s="5" t="s">
        <v>50</v>
      </c>
      <c r="S22" s="5" t="s">
        <v>51</v>
      </c>
      <c r="T22" s="5" t="s">
        <v>52</v>
      </c>
      <c r="U22" s="5" t="s">
        <v>53</v>
      </c>
      <c r="V22" s="5" t="s">
        <v>56</v>
      </c>
      <c r="W22" s="5" t="s">
        <v>60</v>
      </c>
      <c r="X22" s="5" t="s">
        <v>61</v>
      </c>
      <c r="Y22" s="5" t="s">
        <v>94</v>
      </c>
      <c r="Z22" s="24" t="s">
        <v>72</v>
      </c>
      <c r="AA22" s="24" t="s">
        <v>69</v>
      </c>
      <c r="AB22" s="24" t="s">
        <v>70</v>
      </c>
      <c r="AC22" s="24" t="s">
        <v>71</v>
      </c>
    </row>
    <row r="23" spans="1:29" ht="27.6" x14ac:dyDescent="0.3">
      <c r="A23" s="39" t="s">
        <v>5</v>
      </c>
      <c r="B23" s="64" t="s">
        <v>66</v>
      </c>
      <c r="C23" s="65" t="s">
        <v>67</v>
      </c>
      <c r="D23" s="40" t="s">
        <v>28</v>
      </c>
      <c r="E23" s="40" t="s">
        <v>28</v>
      </c>
      <c r="F23" s="40" t="s">
        <v>224</v>
      </c>
      <c r="G23" s="39" t="s">
        <v>1</v>
      </c>
      <c r="H23" s="63"/>
      <c r="I23" s="63"/>
      <c r="J23" s="23" t="s">
        <v>33</v>
      </c>
      <c r="K23" s="63"/>
      <c r="L23" s="63"/>
      <c r="M23" s="63"/>
      <c r="N23" s="63"/>
      <c r="O23" s="63"/>
      <c r="P23" s="63"/>
      <c r="Q23" s="63"/>
      <c r="R23" s="63"/>
      <c r="S23" s="63"/>
      <c r="T23" s="63"/>
      <c r="U23" s="63"/>
      <c r="V23" s="63"/>
      <c r="W23" s="63"/>
      <c r="X23" s="63"/>
      <c r="Y23" s="63"/>
      <c r="Z23" s="61" t="str">
        <f>IF(Table1[[#This Row],[1]]="","","X")</f>
        <v/>
      </c>
      <c r="AA23" s="61" t="str">
        <f>IF(AND(Table1[[#This Row],[2]]="",Table1[[#This Row],[3]]="",Table1[[#This Row],[5]]="",Table1[[#This Row],[16]]=""),"","X")</f>
        <v>X</v>
      </c>
      <c r="AB23" s="61" t="str">
        <f>IF(AND(Table1[[#This Row],[4]]="",Table1[[#This Row],[6]]="",Table1[[#This Row],[7]]="",Table1[[#This Row],[8]]="",Table1[[#This Row],[9]]="",Table1[[#This Row],[10]]="",Table1[[#This Row],[11]]="",Table1[[#This Row],[12]]="",Table1[[#This Row],[13]]="",Table1[[#This Row],[15]]="",Table1[[#This Row],[17]]="",Table1[[#This Row],[18]]=""),"","X")</f>
        <v/>
      </c>
      <c r="AC23" s="61" t="str">
        <f>IF(Table1[[#This Row],[14]]="","","X")</f>
        <v/>
      </c>
    </row>
    <row r="24" spans="1:29" ht="27.6" x14ac:dyDescent="0.3">
      <c r="A24" s="39" t="s">
        <v>5</v>
      </c>
      <c r="B24" s="64" t="s">
        <v>74</v>
      </c>
      <c r="C24" s="65" t="s">
        <v>75</v>
      </c>
      <c r="D24" s="65" t="s">
        <v>76</v>
      </c>
      <c r="E24" s="65" t="s">
        <v>30</v>
      </c>
      <c r="F24" s="40" t="s">
        <v>226</v>
      </c>
      <c r="G24" s="39" t="s">
        <v>1</v>
      </c>
      <c r="H24" s="63"/>
      <c r="I24" s="63"/>
      <c r="J24" s="23" t="s">
        <v>33</v>
      </c>
      <c r="K24" s="63"/>
      <c r="L24" s="23" t="s">
        <v>33</v>
      </c>
      <c r="M24" s="63"/>
      <c r="N24" s="63"/>
      <c r="O24" s="63"/>
      <c r="P24" s="63"/>
      <c r="Q24" s="63"/>
      <c r="R24" s="63"/>
      <c r="S24" s="63"/>
      <c r="T24" s="63"/>
      <c r="U24" s="63"/>
      <c r="V24" s="63"/>
      <c r="W24" s="63"/>
      <c r="X24" s="63"/>
      <c r="Y24" s="63"/>
      <c r="Z24" s="61" t="str">
        <f>IF(Table1[[#This Row],[1]]="","","X")</f>
        <v/>
      </c>
      <c r="AA24" s="61" t="str">
        <f>IF(AND(Table1[[#This Row],[2]]="",Table1[[#This Row],[3]]="",Table1[[#This Row],[5]]="",Table1[[#This Row],[16]]=""),"","X")</f>
        <v>X</v>
      </c>
      <c r="AB24" s="61" t="str">
        <f>IF(AND(Table1[[#This Row],[4]]="",Table1[[#This Row],[6]]="",Table1[[#This Row],[7]]="",Table1[[#This Row],[8]]="",Table1[[#This Row],[9]]="",Table1[[#This Row],[10]]="",Table1[[#This Row],[11]]="",Table1[[#This Row],[12]]="",Table1[[#This Row],[13]]="",Table1[[#This Row],[15]]="",Table1[[#This Row],[17]]="",Table1[[#This Row],[18]]=""),"","X")</f>
        <v/>
      </c>
      <c r="AC24" s="61" t="str">
        <f>IF(Table1[[#This Row],[14]]="","","X")</f>
        <v/>
      </c>
    </row>
    <row r="25" spans="1:29" ht="41.4" x14ac:dyDescent="0.3">
      <c r="A25" s="39" t="s">
        <v>8</v>
      </c>
      <c r="B25" s="39" t="s">
        <v>64</v>
      </c>
      <c r="C25" s="40" t="s">
        <v>65</v>
      </c>
      <c r="D25" s="40" t="s">
        <v>28</v>
      </c>
      <c r="E25" s="40" t="s">
        <v>28</v>
      </c>
      <c r="F25" s="40" t="s">
        <v>224</v>
      </c>
      <c r="G25" s="39" t="s">
        <v>1</v>
      </c>
      <c r="H25" s="63"/>
      <c r="I25" s="23"/>
      <c r="J25" s="23" t="s">
        <v>33</v>
      </c>
      <c r="K25" s="63"/>
      <c r="L25" s="63"/>
      <c r="M25" s="23"/>
      <c r="N25" s="63"/>
      <c r="O25" s="63"/>
      <c r="P25" s="63"/>
      <c r="Q25" s="63"/>
      <c r="R25" s="63"/>
      <c r="S25" s="63"/>
      <c r="T25" s="63"/>
      <c r="U25" s="23"/>
      <c r="V25" s="23"/>
      <c r="W25" s="63"/>
      <c r="X25" s="63"/>
      <c r="Y25" s="23"/>
      <c r="Z25" s="66" t="str">
        <f>IF(Table1[[#This Row],[1]]="","","X")</f>
        <v/>
      </c>
      <c r="AA25" s="66" t="str">
        <f>IF(AND(Table1[[#This Row],[2]]="",Table1[[#This Row],[3]]="",Table1[[#This Row],[5]]="",Table1[[#This Row],[16]]=""),"","X")</f>
        <v>X</v>
      </c>
      <c r="AB25" s="66" t="str">
        <f>IF(AND(Table1[[#This Row],[4]]="",Table1[[#This Row],[6]]="",Table1[[#This Row],[7]]="",Table1[[#This Row],[8]]="",Table1[[#This Row],[9]]="",Table1[[#This Row],[10]]="",Table1[[#This Row],[11]]="",Table1[[#This Row],[12]]="",Table1[[#This Row],[13]]="",Table1[[#This Row],[15]]="",Table1[[#This Row],[17]]="",Table1[[#This Row],[18]]=""),"","X")</f>
        <v/>
      </c>
      <c r="AC25" s="66" t="str">
        <f>IF(Table1[[#This Row],[14]]="","","X")</f>
        <v/>
      </c>
    </row>
    <row r="26" spans="1:29" ht="27.6" x14ac:dyDescent="0.3">
      <c r="A26" s="64" t="s">
        <v>6</v>
      </c>
      <c r="B26" s="64" t="s">
        <v>97</v>
      </c>
      <c r="C26" s="65" t="s">
        <v>98</v>
      </c>
      <c r="D26" s="40" t="s">
        <v>28</v>
      </c>
      <c r="E26" s="40" t="s">
        <v>28</v>
      </c>
      <c r="F26" s="40" t="s">
        <v>226</v>
      </c>
      <c r="G26" s="39" t="s">
        <v>36</v>
      </c>
      <c r="H26" s="63"/>
      <c r="I26" s="63"/>
      <c r="J26" s="23" t="s">
        <v>33</v>
      </c>
      <c r="K26" s="63"/>
      <c r="L26" s="63"/>
      <c r="M26" s="63"/>
      <c r="N26" s="63"/>
      <c r="O26" s="63"/>
      <c r="P26" s="63"/>
      <c r="Q26" s="63"/>
      <c r="R26" s="63"/>
      <c r="S26" s="63"/>
      <c r="T26" s="63"/>
      <c r="U26" s="63"/>
      <c r="V26" s="63"/>
      <c r="W26" s="63"/>
      <c r="X26" s="63"/>
      <c r="Y26" s="63"/>
      <c r="Z26" s="66" t="str">
        <f>IF(Table1[[#This Row],[1]]="","","X")</f>
        <v/>
      </c>
      <c r="AA26" s="66" t="str">
        <f>IF(AND(Table1[[#This Row],[2]]="",Table1[[#This Row],[3]]="",Table1[[#This Row],[5]]="",Table1[[#This Row],[16]]=""),"","X")</f>
        <v>X</v>
      </c>
      <c r="AB26" s="66" t="str">
        <f>IF(AND(Table1[[#This Row],[4]]="",Table1[[#This Row],[6]]="",Table1[[#This Row],[7]]="",Table1[[#This Row],[8]]="",Table1[[#This Row],[9]]="",Table1[[#This Row],[10]]="",Table1[[#This Row],[11]]="",Table1[[#This Row],[12]]="",Table1[[#This Row],[13]]="",Table1[[#This Row],[15]]="",Table1[[#This Row],[17]]="",Table1[[#This Row],[18]]=""),"","X")</f>
        <v/>
      </c>
      <c r="AC26" s="66" t="str">
        <f>IF(Table1[[#This Row],[14]]="","","X")</f>
        <v/>
      </c>
    </row>
    <row r="27" spans="1:29" ht="55.2" x14ac:dyDescent="0.3">
      <c r="A27" s="75" t="s">
        <v>5</v>
      </c>
      <c r="B27" s="39" t="s">
        <v>101</v>
      </c>
      <c r="C27" s="40" t="s">
        <v>103</v>
      </c>
      <c r="D27" s="40" t="s">
        <v>28</v>
      </c>
      <c r="E27" s="40" t="s">
        <v>28</v>
      </c>
      <c r="F27" s="40" t="s">
        <v>226</v>
      </c>
      <c r="G27" s="39" t="s">
        <v>36</v>
      </c>
      <c r="H27" s="74"/>
      <c r="I27" s="74"/>
      <c r="J27" s="74"/>
      <c r="K27" s="74"/>
      <c r="L27" s="74"/>
      <c r="M27" s="74"/>
      <c r="N27" s="74"/>
      <c r="O27" s="74"/>
      <c r="P27" s="74"/>
      <c r="Q27" s="74"/>
      <c r="R27" s="74"/>
      <c r="S27" s="74"/>
      <c r="T27" s="74"/>
      <c r="U27" s="74"/>
      <c r="V27" s="74"/>
      <c r="W27" s="74"/>
      <c r="X27" s="74"/>
      <c r="Y27" s="74"/>
      <c r="Z27" s="76" t="str">
        <f>IF(Table1[[#This Row],[1]]="","","X")</f>
        <v/>
      </c>
      <c r="AA27" s="76" t="str">
        <f>IF(AND(Table1[[#This Row],[2]]="",Table1[[#This Row],[3]]="",Table1[[#This Row],[5]]="",Table1[[#This Row],[16]]=""),"","X")</f>
        <v/>
      </c>
      <c r="AB27" s="76" t="str">
        <f>IF(AND(Table1[[#This Row],[4]]="",Table1[[#This Row],[6]]="",Table1[[#This Row],[7]]="",Table1[[#This Row],[8]]="",Table1[[#This Row],[9]]="",Table1[[#This Row],[10]]="",Table1[[#This Row],[11]]="",Table1[[#This Row],[12]]="",Table1[[#This Row],[13]]="",Table1[[#This Row],[15]]="",Table1[[#This Row],[17]]="",Table1[[#This Row],[18]]=""),"","X")</f>
        <v/>
      </c>
      <c r="AC27" s="76" t="str">
        <f>IF(Table1[[#This Row],[14]]="","","X")</f>
        <v/>
      </c>
    </row>
    <row r="28" spans="1:29" ht="41.4" x14ac:dyDescent="0.3">
      <c r="A28" s="75" t="s">
        <v>5</v>
      </c>
      <c r="B28" s="39" t="s">
        <v>100</v>
      </c>
      <c r="C28" s="40" t="s">
        <v>102</v>
      </c>
      <c r="D28" s="40" t="s">
        <v>104</v>
      </c>
      <c r="E28" s="40" t="s">
        <v>30</v>
      </c>
      <c r="F28" s="40" t="s">
        <v>227</v>
      </c>
      <c r="G28" s="39" t="s">
        <v>36</v>
      </c>
      <c r="H28" s="74"/>
      <c r="I28" s="74"/>
      <c r="J28" s="23" t="s">
        <v>33</v>
      </c>
      <c r="K28" s="74"/>
      <c r="L28" s="74"/>
      <c r="M28" s="23" t="s">
        <v>33</v>
      </c>
      <c r="N28" s="23" t="s">
        <v>33</v>
      </c>
      <c r="O28" s="74"/>
      <c r="P28" s="74"/>
      <c r="Q28" s="74"/>
      <c r="R28" s="74"/>
      <c r="S28" s="23" t="s">
        <v>33</v>
      </c>
      <c r="T28" s="74"/>
      <c r="U28" s="74"/>
      <c r="V28" s="74"/>
      <c r="W28" s="23" t="s">
        <v>33</v>
      </c>
      <c r="X28" s="74"/>
      <c r="Y28" s="74"/>
      <c r="Z28" s="76" t="str">
        <f>IF(Table1[[#This Row],[1]]="","","X")</f>
        <v/>
      </c>
      <c r="AA28" s="76" t="str">
        <f>IF(AND(Table1[[#This Row],[2]]="",Table1[[#This Row],[3]]="",Table1[[#This Row],[5]]="",Table1[[#This Row],[16]]=""),"","X")</f>
        <v>X</v>
      </c>
      <c r="AB28" s="76" t="str">
        <f>IF(AND(Table1[[#This Row],[4]]="",Table1[[#This Row],[6]]="",Table1[[#This Row],[7]]="",Table1[[#This Row],[8]]="",Table1[[#This Row],[9]]="",Table1[[#This Row],[10]]="",Table1[[#This Row],[11]]="",Table1[[#This Row],[12]]="",Table1[[#This Row],[13]]="",Table1[[#This Row],[15]]="",Table1[[#This Row],[17]]="",Table1[[#This Row],[18]]=""),"","X")</f>
        <v>X</v>
      </c>
      <c r="AC28" s="76" t="str">
        <f>IF(Table1[[#This Row],[14]]="","","X")</f>
        <v/>
      </c>
    </row>
    <row r="29" spans="1:29" ht="55.2" x14ac:dyDescent="0.3">
      <c r="A29" s="75" t="s">
        <v>8</v>
      </c>
      <c r="B29" s="39" t="s">
        <v>105</v>
      </c>
      <c r="C29" s="40" t="s">
        <v>106</v>
      </c>
      <c r="D29" s="40" t="s">
        <v>28</v>
      </c>
      <c r="E29" s="40" t="s">
        <v>28</v>
      </c>
      <c r="F29" s="40" t="s">
        <v>225</v>
      </c>
      <c r="G29" s="39" t="s">
        <v>36</v>
      </c>
      <c r="H29" s="74"/>
      <c r="I29" s="74"/>
      <c r="J29" s="23" t="s">
        <v>33</v>
      </c>
      <c r="K29" s="74"/>
      <c r="L29" s="23"/>
      <c r="M29" s="74"/>
      <c r="N29" s="74"/>
      <c r="O29" s="74"/>
      <c r="P29" s="74"/>
      <c r="Q29" s="74"/>
      <c r="R29" s="74"/>
      <c r="S29" s="74"/>
      <c r="T29" s="74"/>
      <c r="U29" s="74"/>
      <c r="V29" s="74"/>
      <c r="W29" s="74"/>
      <c r="X29" s="74"/>
      <c r="Y29" s="74"/>
      <c r="Z29" s="76" t="str">
        <f>IF(Table1[[#This Row],[1]]="","","X")</f>
        <v/>
      </c>
      <c r="AA29" s="76" t="str">
        <f>IF(AND(Table1[[#This Row],[2]]="",Table1[[#This Row],[3]]="",Table1[[#This Row],[5]]="",Table1[[#This Row],[16]]=""),"","X")</f>
        <v>X</v>
      </c>
      <c r="AB29" s="76" t="str">
        <f>IF(AND(Table1[[#This Row],[4]]="",Table1[[#This Row],[6]]="",Table1[[#This Row],[7]]="",Table1[[#This Row],[8]]="",Table1[[#This Row],[9]]="",Table1[[#This Row],[10]]="",Table1[[#This Row],[11]]="",Table1[[#This Row],[12]]="",Table1[[#This Row],[13]]="",Table1[[#This Row],[15]]="",Table1[[#This Row],[17]]="",Table1[[#This Row],[18]]=""),"","X")</f>
        <v/>
      </c>
      <c r="AC29" s="76" t="str">
        <f>IF(Table1[[#This Row],[14]]="","","X")</f>
        <v/>
      </c>
    </row>
    <row r="30" spans="1:29" ht="41.4" x14ac:dyDescent="0.3">
      <c r="A30" s="75" t="s">
        <v>5</v>
      </c>
      <c r="B30" s="39" t="s">
        <v>107</v>
      </c>
      <c r="C30" s="40" t="s">
        <v>110</v>
      </c>
      <c r="D30" s="40" t="s">
        <v>28</v>
      </c>
      <c r="E30" s="40" t="s">
        <v>28</v>
      </c>
      <c r="F30" s="40" t="s">
        <v>227</v>
      </c>
      <c r="G30" s="39" t="s">
        <v>36</v>
      </c>
      <c r="H30" s="74"/>
      <c r="I30" s="74"/>
      <c r="J30" s="74"/>
      <c r="K30" s="74"/>
      <c r="L30" s="23" t="s">
        <v>33</v>
      </c>
      <c r="M30" s="23" t="s">
        <v>33</v>
      </c>
      <c r="N30" s="23" t="s">
        <v>33</v>
      </c>
      <c r="O30" s="74"/>
      <c r="P30" s="74"/>
      <c r="Q30" s="74"/>
      <c r="R30" s="74"/>
      <c r="S30" s="74"/>
      <c r="T30" s="74"/>
      <c r="U30" s="74"/>
      <c r="V30" s="74"/>
      <c r="W30" s="74"/>
      <c r="X30" s="74"/>
      <c r="Y30" s="74"/>
      <c r="Z30" s="76" t="str">
        <f>IF(Table1[[#This Row],[1]]="","","X")</f>
        <v/>
      </c>
      <c r="AA30" s="76" t="str">
        <f>IF(AND(Table1[[#This Row],[2]]="",Table1[[#This Row],[3]]="",Table1[[#This Row],[5]]="",Table1[[#This Row],[16]]=""),"","X")</f>
        <v>X</v>
      </c>
      <c r="AB30" s="76" t="str">
        <f>IF(AND(Table1[[#This Row],[4]]="",Table1[[#This Row],[6]]="",Table1[[#This Row],[7]]="",Table1[[#This Row],[8]]="",Table1[[#This Row],[9]]="",Table1[[#This Row],[10]]="",Table1[[#This Row],[11]]="",Table1[[#This Row],[12]]="",Table1[[#This Row],[13]]="",Table1[[#This Row],[15]]="",Table1[[#This Row],[17]]="",Table1[[#This Row],[18]]=""),"","X")</f>
        <v>X</v>
      </c>
      <c r="AC30" s="76" t="str">
        <f>IF(Table1[[#This Row],[14]]="","","X")</f>
        <v/>
      </c>
    </row>
    <row r="31" spans="1:29" ht="27.6" x14ac:dyDescent="0.3">
      <c r="A31" s="75" t="s">
        <v>5</v>
      </c>
      <c r="B31" s="39" t="s">
        <v>108</v>
      </c>
      <c r="C31" s="40" t="s">
        <v>111</v>
      </c>
      <c r="D31" s="40" t="s">
        <v>96</v>
      </c>
      <c r="E31" s="40" t="s">
        <v>30</v>
      </c>
      <c r="F31" s="40" t="s">
        <v>224</v>
      </c>
      <c r="G31" s="39" t="s">
        <v>1</v>
      </c>
      <c r="H31" s="74"/>
      <c r="I31" s="74"/>
      <c r="J31" s="74"/>
      <c r="K31" s="74"/>
      <c r="L31" s="23" t="s">
        <v>33</v>
      </c>
      <c r="M31" s="74"/>
      <c r="N31" s="74"/>
      <c r="O31" s="74"/>
      <c r="P31" s="74"/>
      <c r="Q31" s="74"/>
      <c r="R31" s="74"/>
      <c r="S31" s="74"/>
      <c r="T31" s="74"/>
      <c r="U31" s="74"/>
      <c r="V31" s="74"/>
      <c r="W31" s="74"/>
      <c r="X31" s="74"/>
      <c r="Y31" s="74"/>
      <c r="Z31" s="76" t="str">
        <f>IF(Table1[[#This Row],[1]]="","","X")</f>
        <v/>
      </c>
      <c r="AA31" s="76" t="str">
        <f>IF(AND(Table1[[#This Row],[2]]="",Table1[[#This Row],[3]]="",Table1[[#This Row],[5]]="",Table1[[#This Row],[16]]=""),"","X")</f>
        <v>X</v>
      </c>
      <c r="AB31" s="76" t="str">
        <f>IF(AND(Table1[[#This Row],[4]]="",Table1[[#This Row],[6]]="",Table1[[#This Row],[7]]="",Table1[[#This Row],[8]]="",Table1[[#This Row],[9]]="",Table1[[#This Row],[10]]="",Table1[[#This Row],[11]]="",Table1[[#This Row],[12]]="",Table1[[#This Row],[13]]="",Table1[[#This Row],[15]]="",Table1[[#This Row],[17]]="",Table1[[#This Row],[18]]=""),"","X")</f>
        <v/>
      </c>
      <c r="AC31" s="76" t="str">
        <f>IF(Table1[[#This Row],[14]]="","","X")</f>
        <v/>
      </c>
    </row>
    <row r="32" spans="1:29" ht="41.4" x14ac:dyDescent="0.3">
      <c r="A32" s="75" t="s">
        <v>5</v>
      </c>
      <c r="B32" s="39" t="s">
        <v>109</v>
      </c>
      <c r="C32" s="40" t="s">
        <v>112</v>
      </c>
      <c r="D32" s="40" t="s">
        <v>28</v>
      </c>
      <c r="E32" s="40" t="s">
        <v>28</v>
      </c>
      <c r="F32" s="40" t="s">
        <v>226</v>
      </c>
      <c r="G32" s="39" t="s">
        <v>36</v>
      </c>
      <c r="H32" s="74"/>
      <c r="I32" s="74"/>
      <c r="J32" s="74"/>
      <c r="K32" s="74"/>
      <c r="L32" s="23" t="s">
        <v>33</v>
      </c>
      <c r="M32" s="74"/>
      <c r="N32" s="74"/>
      <c r="O32" s="74"/>
      <c r="P32" s="74"/>
      <c r="Q32" s="74"/>
      <c r="R32" s="74"/>
      <c r="S32" s="74"/>
      <c r="T32" s="74"/>
      <c r="U32" s="74"/>
      <c r="V32" s="74"/>
      <c r="W32" s="74"/>
      <c r="X32" s="74"/>
      <c r="Y32" s="74"/>
      <c r="Z32" s="76" t="str">
        <f>IF(Table1[[#This Row],[1]]="","","X")</f>
        <v/>
      </c>
      <c r="AA32" s="76" t="str">
        <f>IF(AND(Table1[[#This Row],[2]]="",Table1[[#This Row],[3]]="",Table1[[#This Row],[5]]="",Table1[[#This Row],[16]]=""),"","X")</f>
        <v>X</v>
      </c>
      <c r="AB32" s="76" t="str">
        <f>IF(AND(Table1[[#This Row],[4]]="",Table1[[#This Row],[6]]="",Table1[[#This Row],[7]]="",Table1[[#This Row],[8]]="",Table1[[#This Row],[9]]="",Table1[[#This Row],[10]]="",Table1[[#This Row],[11]]="",Table1[[#This Row],[12]]="",Table1[[#This Row],[13]]="",Table1[[#This Row],[15]]="",Table1[[#This Row],[17]]="",Table1[[#This Row],[18]]=""),"","X")</f>
        <v/>
      </c>
      <c r="AC32" s="76" t="str">
        <f>IF(Table1[[#This Row],[14]]="","","X")</f>
        <v/>
      </c>
    </row>
    <row r="33" spans="1:29" ht="41.4" x14ac:dyDescent="0.3">
      <c r="A33" s="39" t="s">
        <v>8</v>
      </c>
      <c r="B33" s="39" t="s">
        <v>113</v>
      </c>
      <c r="C33" s="40" t="s">
        <v>114</v>
      </c>
      <c r="D33" s="40" t="s">
        <v>96</v>
      </c>
      <c r="E33" s="40" t="s">
        <v>30</v>
      </c>
      <c r="F33" s="40" t="s">
        <v>224</v>
      </c>
      <c r="G33" s="39" t="s">
        <v>1</v>
      </c>
      <c r="H33" s="74"/>
      <c r="I33" s="74"/>
      <c r="J33" s="74"/>
      <c r="K33" s="74"/>
      <c r="L33" s="23" t="s">
        <v>33</v>
      </c>
      <c r="M33" s="74"/>
      <c r="N33" s="74"/>
      <c r="O33" s="74"/>
      <c r="P33" s="74"/>
      <c r="Q33" s="74"/>
      <c r="R33" s="74"/>
      <c r="S33" s="74"/>
      <c r="T33" s="74"/>
      <c r="U33" s="74"/>
      <c r="V33" s="74"/>
      <c r="W33" s="74"/>
      <c r="X33" s="74"/>
      <c r="Y33" s="74"/>
      <c r="Z33" s="73" t="str">
        <f>IF(Table1[[#This Row],[1]]="","","X")</f>
        <v/>
      </c>
      <c r="AA33" s="73" t="str">
        <f>IF(AND(Table1[[#This Row],[2]]="",Table1[[#This Row],[3]]="",Table1[[#This Row],[5]]="",Table1[[#This Row],[16]]=""),"","X")</f>
        <v>X</v>
      </c>
      <c r="AB33" s="73" t="str">
        <f>IF(AND(Table1[[#This Row],[4]]="",Table1[[#This Row],[6]]="",Table1[[#This Row],[7]]="",Table1[[#This Row],[8]]="",Table1[[#This Row],[9]]="",Table1[[#This Row],[10]]="",Table1[[#This Row],[11]]="",Table1[[#This Row],[12]]="",Table1[[#This Row],[13]]="",Table1[[#This Row],[15]]="",Table1[[#This Row],[17]]="",Table1[[#This Row],[18]]=""),"","X")</f>
        <v/>
      </c>
      <c r="AC33" s="73" t="str">
        <f>IF(Table1[[#This Row],[14]]="","","X")</f>
        <v/>
      </c>
    </row>
    <row r="34" spans="1:29" ht="55.2" x14ac:dyDescent="0.3">
      <c r="A34" s="75" t="s">
        <v>5</v>
      </c>
      <c r="B34" s="39" t="s">
        <v>116</v>
      </c>
      <c r="C34" s="40" t="s">
        <v>118</v>
      </c>
      <c r="D34" s="40" t="s">
        <v>28</v>
      </c>
      <c r="E34" s="40" t="s">
        <v>28</v>
      </c>
      <c r="F34" s="40" t="s">
        <v>226</v>
      </c>
      <c r="G34" s="39" t="s">
        <v>36</v>
      </c>
      <c r="H34" s="23" t="s">
        <v>33</v>
      </c>
      <c r="I34" s="23" t="s">
        <v>33</v>
      </c>
      <c r="J34" s="74"/>
      <c r="K34" s="74"/>
      <c r="L34" s="23" t="s">
        <v>33</v>
      </c>
      <c r="M34" s="74"/>
      <c r="N34" s="23" t="s">
        <v>33</v>
      </c>
      <c r="O34" s="74"/>
      <c r="P34" s="23" t="s">
        <v>33</v>
      </c>
      <c r="Q34" s="74"/>
      <c r="R34" s="74"/>
      <c r="S34" s="74"/>
      <c r="T34" s="74"/>
      <c r="U34" s="74"/>
      <c r="V34" s="74"/>
      <c r="W34" s="74"/>
      <c r="X34" s="23" t="s">
        <v>33</v>
      </c>
      <c r="Y34" s="74"/>
      <c r="Z34" s="76" t="str">
        <f>IF(Table1[[#This Row],[1]]="","","X")</f>
        <v>X</v>
      </c>
      <c r="AA34" s="76" t="str">
        <f>IF(AND(Table1[[#This Row],[2]]="",Table1[[#This Row],[3]]="",Table1[[#This Row],[5]]="",Table1[[#This Row],[16]]=""),"","X")</f>
        <v>X</v>
      </c>
      <c r="AB34" s="76" t="str">
        <f>IF(AND(Table1[[#This Row],[4]]="",Table1[[#This Row],[6]]="",Table1[[#This Row],[7]]="",Table1[[#This Row],[8]]="",Table1[[#This Row],[9]]="",Table1[[#This Row],[10]]="",Table1[[#This Row],[11]]="",Table1[[#This Row],[12]]="",Table1[[#This Row],[13]]="",Table1[[#This Row],[15]]="",Table1[[#This Row],[17]]="",Table1[[#This Row],[18]]=""),"","X")</f>
        <v>X</v>
      </c>
      <c r="AC34" s="76" t="str">
        <f>IF(Table1[[#This Row],[14]]="","","X")</f>
        <v/>
      </c>
    </row>
    <row r="35" spans="1:29" ht="41.4" x14ac:dyDescent="0.3">
      <c r="A35" s="75" t="s">
        <v>5</v>
      </c>
      <c r="B35" s="39" t="s">
        <v>117</v>
      </c>
      <c r="C35" s="40" t="s">
        <v>119</v>
      </c>
      <c r="D35" s="40" t="s">
        <v>28</v>
      </c>
      <c r="E35" s="40" t="s">
        <v>28</v>
      </c>
      <c r="F35" s="40" t="s">
        <v>228</v>
      </c>
      <c r="G35" s="39" t="s">
        <v>36</v>
      </c>
      <c r="H35" s="23" t="s">
        <v>33</v>
      </c>
      <c r="I35" s="23" t="s">
        <v>33</v>
      </c>
      <c r="J35" s="74"/>
      <c r="K35" s="74"/>
      <c r="L35" s="74"/>
      <c r="M35" s="74"/>
      <c r="N35" s="23" t="s">
        <v>33</v>
      </c>
      <c r="O35" s="74"/>
      <c r="P35" s="74"/>
      <c r="Q35" s="74"/>
      <c r="R35" s="74"/>
      <c r="S35" s="23" t="s">
        <v>33</v>
      </c>
      <c r="T35" s="74"/>
      <c r="U35" s="74"/>
      <c r="V35" s="74"/>
      <c r="W35" s="74"/>
      <c r="X35" s="74"/>
      <c r="Y35" s="74"/>
      <c r="Z35" s="76" t="str">
        <f>IF(Table1[[#This Row],[1]]="","","X")</f>
        <v>X</v>
      </c>
      <c r="AA35" s="76" t="str">
        <f>IF(AND(Table1[[#This Row],[2]]="",Table1[[#This Row],[3]]="",Table1[[#This Row],[5]]="",Table1[[#This Row],[16]]=""),"","X")</f>
        <v>X</v>
      </c>
      <c r="AB35" s="76" t="str">
        <f>IF(AND(Table1[[#This Row],[4]]="",Table1[[#This Row],[6]]="",Table1[[#This Row],[7]]="",Table1[[#This Row],[8]]="",Table1[[#This Row],[9]]="",Table1[[#This Row],[10]]="",Table1[[#This Row],[11]]="",Table1[[#This Row],[12]]="",Table1[[#This Row],[13]]="",Table1[[#This Row],[15]]="",Table1[[#This Row],[17]]="",Table1[[#This Row],[18]]=""),"","X")</f>
        <v>X</v>
      </c>
      <c r="AC35" s="76" t="str">
        <f>IF(Table1[[#This Row],[14]]="","","X")</f>
        <v/>
      </c>
    </row>
    <row r="36" spans="1:29" ht="27.6" x14ac:dyDescent="0.3">
      <c r="A36" s="75" t="s">
        <v>6</v>
      </c>
      <c r="B36" s="39" t="s">
        <v>120</v>
      </c>
      <c r="C36" s="40" t="s">
        <v>121</v>
      </c>
      <c r="D36" s="40" t="s">
        <v>28</v>
      </c>
      <c r="E36" s="40" t="s">
        <v>28</v>
      </c>
      <c r="F36" s="40" t="s">
        <v>226</v>
      </c>
      <c r="G36" s="39" t="s">
        <v>36</v>
      </c>
      <c r="H36" s="74"/>
      <c r="I36" s="74"/>
      <c r="J36" s="23" t="s">
        <v>33</v>
      </c>
      <c r="K36" s="74"/>
      <c r="L36" s="23" t="s">
        <v>33</v>
      </c>
      <c r="M36" s="74"/>
      <c r="N36" s="74"/>
      <c r="O36" s="74"/>
      <c r="P36" s="74"/>
      <c r="Q36" s="74"/>
      <c r="R36" s="74"/>
      <c r="S36" s="74"/>
      <c r="T36" s="74"/>
      <c r="U36" s="74"/>
      <c r="V36" s="74"/>
      <c r="W36" s="74"/>
      <c r="X36" s="74"/>
      <c r="Y36" s="74"/>
      <c r="Z36" s="76" t="str">
        <f>IF(Table1[[#This Row],[1]]="","","X")</f>
        <v/>
      </c>
      <c r="AA36" s="76" t="str">
        <f>IF(AND(Table1[[#This Row],[2]]="",Table1[[#This Row],[3]]="",Table1[[#This Row],[5]]="",Table1[[#This Row],[16]]=""),"","X")</f>
        <v>X</v>
      </c>
      <c r="AB36" s="76" t="str">
        <f>IF(AND(Table1[[#This Row],[4]]="",Table1[[#This Row],[6]]="",Table1[[#This Row],[7]]="",Table1[[#This Row],[8]]="",Table1[[#This Row],[9]]="",Table1[[#This Row],[10]]="",Table1[[#This Row],[11]]="",Table1[[#This Row],[12]]="",Table1[[#This Row],[13]]="",Table1[[#This Row],[15]]="",Table1[[#This Row],[17]]="",Table1[[#This Row],[18]]=""),"","X")</f>
        <v/>
      </c>
      <c r="AC36" s="76" t="str">
        <f>IF(Table1[[#This Row],[14]]="","","X")</f>
        <v/>
      </c>
    </row>
    <row r="37" spans="1:29" ht="55.2" x14ac:dyDescent="0.3">
      <c r="A37" s="75" t="s">
        <v>59</v>
      </c>
      <c r="B37" s="39" t="s">
        <v>122</v>
      </c>
      <c r="C37" s="40" t="s">
        <v>123</v>
      </c>
      <c r="D37" s="40" t="s">
        <v>28</v>
      </c>
      <c r="E37" s="40" t="s">
        <v>28</v>
      </c>
      <c r="F37" s="40" t="s">
        <v>228</v>
      </c>
      <c r="G37" s="39" t="s">
        <v>36</v>
      </c>
      <c r="H37" s="23" t="s">
        <v>33</v>
      </c>
      <c r="I37" s="23" t="s">
        <v>33</v>
      </c>
      <c r="J37" s="74"/>
      <c r="K37" s="74"/>
      <c r="L37" s="74"/>
      <c r="M37" s="74"/>
      <c r="N37" s="23" t="s">
        <v>33</v>
      </c>
      <c r="O37" s="74"/>
      <c r="P37" s="74"/>
      <c r="Q37" s="74"/>
      <c r="R37" s="74"/>
      <c r="S37" s="23" t="s">
        <v>33</v>
      </c>
      <c r="T37" s="74"/>
      <c r="U37" s="74"/>
      <c r="V37" s="74"/>
      <c r="W37" s="74"/>
      <c r="X37" s="74"/>
      <c r="Y37" s="74"/>
      <c r="Z37" s="76" t="str">
        <f>IF(Table1[[#This Row],[1]]="","","X")</f>
        <v>X</v>
      </c>
      <c r="AA37" s="76" t="str">
        <f>IF(AND(Table1[[#This Row],[2]]="",Table1[[#This Row],[3]]="",Table1[[#This Row],[5]]="",Table1[[#This Row],[16]]=""),"","X")</f>
        <v>X</v>
      </c>
      <c r="AB37" s="76" t="str">
        <f>IF(AND(Table1[[#This Row],[4]]="",Table1[[#This Row],[6]]="",Table1[[#This Row],[7]]="",Table1[[#This Row],[8]]="",Table1[[#This Row],[9]]="",Table1[[#This Row],[10]]="",Table1[[#This Row],[11]]="",Table1[[#This Row],[12]]="",Table1[[#This Row],[13]]="",Table1[[#This Row],[15]]="",Table1[[#This Row],[17]]="",Table1[[#This Row],[18]]=""),"","X")</f>
        <v>X</v>
      </c>
      <c r="AC37" s="76" t="str">
        <f>IF(Table1[[#This Row],[14]]="","","X")</f>
        <v/>
      </c>
    </row>
    <row r="38" spans="1:29" ht="55.2" x14ac:dyDescent="0.3">
      <c r="A38" s="75" t="s">
        <v>8</v>
      </c>
      <c r="B38" s="39" t="s">
        <v>124</v>
      </c>
      <c r="C38" s="40" t="s">
        <v>126</v>
      </c>
      <c r="D38" s="40" t="s">
        <v>28</v>
      </c>
      <c r="E38" s="40" t="s">
        <v>28</v>
      </c>
      <c r="F38" s="40" t="s">
        <v>226</v>
      </c>
      <c r="G38" s="39" t="s">
        <v>36</v>
      </c>
      <c r="H38" s="74"/>
      <c r="I38" s="74"/>
      <c r="J38" s="23" t="s">
        <v>33</v>
      </c>
      <c r="K38" s="74"/>
      <c r="L38" s="74"/>
      <c r="M38" s="74"/>
      <c r="N38" s="23" t="s">
        <v>33</v>
      </c>
      <c r="O38" s="74"/>
      <c r="P38" s="74"/>
      <c r="Q38" s="74"/>
      <c r="R38" s="74"/>
      <c r="S38" s="74"/>
      <c r="T38" s="74"/>
      <c r="U38" s="74"/>
      <c r="V38" s="74"/>
      <c r="W38" s="74"/>
      <c r="X38" s="74"/>
      <c r="Y38" s="74"/>
      <c r="Z38" s="76" t="str">
        <f>IF(Table1[[#This Row],[1]]="","","X")</f>
        <v/>
      </c>
      <c r="AA38" s="76" t="str">
        <f>IF(AND(Table1[[#This Row],[2]]="",Table1[[#This Row],[3]]="",Table1[[#This Row],[5]]="",Table1[[#This Row],[16]]=""),"","X")</f>
        <v>X</v>
      </c>
      <c r="AB38" s="76" t="str">
        <f>IF(AND(Table1[[#This Row],[4]]="",Table1[[#This Row],[6]]="",Table1[[#This Row],[7]]="",Table1[[#This Row],[8]]="",Table1[[#This Row],[9]]="",Table1[[#This Row],[10]]="",Table1[[#This Row],[11]]="",Table1[[#This Row],[12]]="",Table1[[#This Row],[13]]="",Table1[[#This Row],[15]]="",Table1[[#This Row],[17]]="",Table1[[#This Row],[18]]=""),"","X")</f>
        <v>X</v>
      </c>
      <c r="AC38" s="76" t="str">
        <f>IF(Table1[[#This Row],[14]]="","","X")</f>
        <v/>
      </c>
    </row>
    <row r="39" spans="1:29" ht="41.4" x14ac:dyDescent="0.3">
      <c r="A39" s="75" t="s">
        <v>8</v>
      </c>
      <c r="B39" s="39" t="s">
        <v>125</v>
      </c>
      <c r="C39" s="40" t="s">
        <v>127</v>
      </c>
      <c r="D39" s="40" t="s">
        <v>28</v>
      </c>
      <c r="E39" s="40" t="s">
        <v>28</v>
      </c>
      <c r="F39" s="40" t="s">
        <v>225</v>
      </c>
      <c r="G39" s="39" t="s">
        <v>36</v>
      </c>
      <c r="H39" s="74"/>
      <c r="I39" s="74"/>
      <c r="J39" s="74"/>
      <c r="K39" s="74"/>
      <c r="L39" s="74"/>
      <c r="M39" s="74"/>
      <c r="N39" s="23" t="s">
        <v>33</v>
      </c>
      <c r="O39" s="74"/>
      <c r="P39" s="74"/>
      <c r="Q39" s="74"/>
      <c r="R39" s="74"/>
      <c r="S39" s="74"/>
      <c r="T39" s="74"/>
      <c r="U39" s="74"/>
      <c r="V39" s="74"/>
      <c r="W39" s="74"/>
      <c r="X39" s="74"/>
      <c r="Y39" s="74"/>
      <c r="Z39" s="76" t="str">
        <f>IF(Table1[[#This Row],[1]]="","","X")</f>
        <v/>
      </c>
      <c r="AA39" s="76" t="str">
        <f>IF(AND(Table1[[#This Row],[2]]="",Table1[[#This Row],[3]]="",Table1[[#This Row],[5]]="",Table1[[#This Row],[16]]=""),"","X")</f>
        <v/>
      </c>
      <c r="AB39" s="76" t="str">
        <f>IF(AND(Table1[[#This Row],[4]]="",Table1[[#This Row],[6]]="",Table1[[#This Row],[7]]="",Table1[[#This Row],[8]]="",Table1[[#This Row],[9]]="",Table1[[#This Row],[10]]="",Table1[[#This Row],[11]]="",Table1[[#This Row],[12]]="",Table1[[#This Row],[13]]="",Table1[[#This Row],[15]]="",Table1[[#This Row],[17]]="",Table1[[#This Row],[18]]=""),"","X")</f>
        <v>X</v>
      </c>
      <c r="AC39" s="76" t="str">
        <f>IF(Table1[[#This Row],[14]]="","","X")</f>
        <v/>
      </c>
    </row>
    <row r="40" spans="1:29" ht="27.6" x14ac:dyDescent="0.3">
      <c r="A40" s="75" t="s">
        <v>9</v>
      </c>
      <c r="B40" s="39" t="s">
        <v>128</v>
      </c>
      <c r="C40" s="40" t="s">
        <v>129</v>
      </c>
      <c r="D40" s="40" t="s">
        <v>115</v>
      </c>
      <c r="E40" s="40" t="s">
        <v>30</v>
      </c>
      <c r="F40" s="40" t="s">
        <v>226</v>
      </c>
      <c r="G40" s="39" t="s">
        <v>36</v>
      </c>
      <c r="H40" s="74"/>
      <c r="I40" s="74"/>
      <c r="J40" s="74"/>
      <c r="K40" s="74"/>
      <c r="L40" s="74"/>
      <c r="M40" s="74"/>
      <c r="N40" s="23" t="s">
        <v>33</v>
      </c>
      <c r="O40" s="74"/>
      <c r="P40" s="74"/>
      <c r="Q40" s="74"/>
      <c r="R40" s="74"/>
      <c r="S40" s="74"/>
      <c r="T40" s="74"/>
      <c r="U40" s="74"/>
      <c r="V40" s="74"/>
      <c r="W40" s="74"/>
      <c r="X40" s="74"/>
      <c r="Y40" s="74"/>
      <c r="Z40" s="76" t="str">
        <f>IF(Table1[[#This Row],[1]]="","","X")</f>
        <v/>
      </c>
      <c r="AA40" s="76" t="str">
        <f>IF(AND(Table1[[#This Row],[2]]="",Table1[[#This Row],[3]]="",Table1[[#This Row],[5]]="",Table1[[#This Row],[16]]=""),"","X")</f>
        <v/>
      </c>
      <c r="AB40" s="76" t="str">
        <f>IF(AND(Table1[[#This Row],[4]]="",Table1[[#This Row],[6]]="",Table1[[#This Row],[7]]="",Table1[[#This Row],[8]]="",Table1[[#This Row],[9]]="",Table1[[#This Row],[10]]="",Table1[[#This Row],[11]]="",Table1[[#This Row],[12]]="",Table1[[#This Row],[13]]="",Table1[[#This Row],[15]]="",Table1[[#This Row],[17]]="",Table1[[#This Row],[18]]=""),"","X")</f>
        <v>X</v>
      </c>
      <c r="AC40" s="76" t="str">
        <f>IF(Table1[[#This Row],[14]]="","","X")</f>
        <v/>
      </c>
    </row>
    <row r="41" spans="1:29" ht="27.6" x14ac:dyDescent="0.3">
      <c r="A41" s="75" t="s">
        <v>6</v>
      </c>
      <c r="B41" s="39" t="s">
        <v>130</v>
      </c>
      <c r="C41" s="40" t="s">
        <v>131</v>
      </c>
      <c r="D41" s="40" t="s">
        <v>28</v>
      </c>
      <c r="E41" s="40" t="s">
        <v>28</v>
      </c>
      <c r="F41" s="40" t="s">
        <v>225</v>
      </c>
      <c r="G41" s="39" t="s">
        <v>36</v>
      </c>
      <c r="H41" s="74"/>
      <c r="I41" s="74"/>
      <c r="J41" s="74"/>
      <c r="K41" s="74"/>
      <c r="L41" s="74"/>
      <c r="M41" s="74"/>
      <c r="N41" s="74"/>
      <c r="O41" s="74"/>
      <c r="P41" s="74"/>
      <c r="Q41" s="74"/>
      <c r="R41" s="74"/>
      <c r="S41" s="74"/>
      <c r="T41" s="74"/>
      <c r="U41" s="74"/>
      <c r="V41" s="74"/>
      <c r="W41" s="74"/>
      <c r="X41" s="74"/>
      <c r="Y41" s="74"/>
      <c r="Z41" s="76" t="str">
        <f>IF(Table1[[#This Row],[1]]="","","X")</f>
        <v/>
      </c>
      <c r="AA41" s="76" t="str">
        <f>IF(AND(Table1[[#This Row],[2]]="",Table1[[#This Row],[3]]="",Table1[[#This Row],[5]]="",Table1[[#This Row],[16]]=""),"","X")</f>
        <v/>
      </c>
      <c r="AB41" s="76" t="str">
        <f>IF(AND(Table1[[#This Row],[4]]="",Table1[[#This Row],[6]]="",Table1[[#This Row],[7]]="",Table1[[#This Row],[8]]="",Table1[[#This Row],[9]]="",Table1[[#This Row],[10]]="",Table1[[#This Row],[11]]="",Table1[[#This Row],[12]]="",Table1[[#This Row],[13]]="",Table1[[#This Row],[15]]="",Table1[[#This Row],[17]]="",Table1[[#This Row],[18]]=""),"","X")</f>
        <v/>
      </c>
      <c r="AC41" s="76" t="str">
        <f>IF(Table1[[#This Row],[14]]="","","X")</f>
        <v/>
      </c>
    </row>
    <row r="42" spans="1:29" ht="41.4" x14ac:dyDescent="0.3">
      <c r="A42" s="75" t="s">
        <v>39</v>
      </c>
      <c r="B42" s="39" t="s">
        <v>132</v>
      </c>
      <c r="C42" s="40" t="s">
        <v>133</v>
      </c>
      <c r="D42" s="40" t="s">
        <v>28</v>
      </c>
      <c r="E42" s="40" t="s">
        <v>28</v>
      </c>
      <c r="F42" s="40" t="s">
        <v>225</v>
      </c>
      <c r="G42" s="39" t="s">
        <v>36</v>
      </c>
      <c r="H42" s="74"/>
      <c r="I42" s="74"/>
      <c r="J42" s="74"/>
      <c r="K42" s="74"/>
      <c r="L42" s="74"/>
      <c r="M42" s="74"/>
      <c r="N42" s="74"/>
      <c r="O42" s="74"/>
      <c r="P42" s="74"/>
      <c r="Q42" s="74"/>
      <c r="R42" s="74"/>
      <c r="S42" s="74"/>
      <c r="T42" s="74"/>
      <c r="U42" s="74"/>
      <c r="V42" s="74"/>
      <c r="W42" s="74"/>
      <c r="X42" s="74"/>
      <c r="Y42" s="74"/>
      <c r="Z42" s="76" t="str">
        <f>IF(Table1[[#This Row],[1]]="","","X")</f>
        <v/>
      </c>
      <c r="AA42" s="76" t="str">
        <f>IF(AND(Table1[[#This Row],[2]]="",Table1[[#This Row],[3]]="",Table1[[#This Row],[5]]="",Table1[[#This Row],[16]]=""),"","X")</f>
        <v/>
      </c>
      <c r="AB42" s="76" t="str">
        <f>IF(AND(Table1[[#This Row],[4]]="",Table1[[#This Row],[6]]="",Table1[[#This Row],[7]]="",Table1[[#This Row],[8]]="",Table1[[#This Row],[9]]="",Table1[[#This Row],[10]]="",Table1[[#This Row],[11]]="",Table1[[#This Row],[12]]="",Table1[[#This Row],[13]]="",Table1[[#This Row],[15]]="",Table1[[#This Row],[17]]="",Table1[[#This Row],[18]]=""),"","X")</f>
        <v/>
      </c>
      <c r="AC42" s="76" t="str">
        <f>IF(Table1[[#This Row],[14]]="","","X")</f>
        <v/>
      </c>
    </row>
    <row r="43" spans="1:29" ht="55.2" x14ac:dyDescent="0.3">
      <c r="A43" s="75" t="s">
        <v>8</v>
      </c>
      <c r="B43" s="39" t="s">
        <v>134</v>
      </c>
      <c r="C43" s="40" t="s">
        <v>135</v>
      </c>
      <c r="D43" s="40" t="s">
        <v>28</v>
      </c>
      <c r="E43" s="40" t="s">
        <v>28</v>
      </c>
      <c r="F43" s="40" t="s">
        <v>225</v>
      </c>
      <c r="G43" s="39" t="s">
        <v>36</v>
      </c>
      <c r="H43" s="74"/>
      <c r="I43" s="74"/>
      <c r="J43" s="74"/>
      <c r="K43" s="23" t="s">
        <v>33</v>
      </c>
      <c r="L43" s="74"/>
      <c r="M43" s="74"/>
      <c r="N43" s="23" t="s">
        <v>33</v>
      </c>
      <c r="O43" s="74"/>
      <c r="P43" s="74"/>
      <c r="Q43" s="74"/>
      <c r="R43" s="74"/>
      <c r="S43" s="74"/>
      <c r="T43" s="74"/>
      <c r="U43" s="74"/>
      <c r="V43" s="74"/>
      <c r="W43" s="74"/>
      <c r="X43" s="74"/>
      <c r="Y43" s="74"/>
      <c r="Z43" s="76" t="str">
        <f>IF(Table1[[#This Row],[1]]="","","X")</f>
        <v/>
      </c>
      <c r="AA43" s="76" t="str">
        <f>IF(AND(Table1[[#This Row],[2]]="",Table1[[#This Row],[3]]="",Table1[[#This Row],[5]]="",Table1[[#This Row],[16]]=""),"","X")</f>
        <v/>
      </c>
      <c r="AB43" s="76" t="str">
        <f>IF(AND(Table1[[#This Row],[4]]="",Table1[[#This Row],[6]]="",Table1[[#This Row],[7]]="",Table1[[#This Row],[8]]="",Table1[[#This Row],[9]]="",Table1[[#This Row],[10]]="",Table1[[#This Row],[11]]="",Table1[[#This Row],[12]]="",Table1[[#This Row],[13]]="",Table1[[#This Row],[15]]="",Table1[[#This Row],[17]]="",Table1[[#This Row],[18]]=""),"","X")</f>
        <v>X</v>
      </c>
      <c r="AC43" s="76" t="str">
        <f>IF(Table1[[#This Row],[14]]="","","X")</f>
        <v/>
      </c>
    </row>
    <row r="44" spans="1:29" ht="41.4" x14ac:dyDescent="0.3">
      <c r="A44" s="75" t="s">
        <v>6</v>
      </c>
      <c r="B44" s="39" t="s">
        <v>136</v>
      </c>
      <c r="C44" s="40" t="s">
        <v>137</v>
      </c>
      <c r="D44" s="40" t="s">
        <v>138</v>
      </c>
      <c r="E44" s="40" t="s">
        <v>30</v>
      </c>
      <c r="F44" s="40" t="s">
        <v>227</v>
      </c>
      <c r="G44" s="39" t="s">
        <v>36</v>
      </c>
      <c r="H44" s="74"/>
      <c r="I44" s="74"/>
      <c r="J44" s="74"/>
      <c r="K44" s="74"/>
      <c r="L44" s="23" t="s">
        <v>33</v>
      </c>
      <c r="M44" s="74"/>
      <c r="N44" s="23" t="s">
        <v>33</v>
      </c>
      <c r="O44" s="74"/>
      <c r="P44" s="74"/>
      <c r="Q44" s="74"/>
      <c r="R44" s="74"/>
      <c r="S44" s="74"/>
      <c r="T44" s="74"/>
      <c r="U44" s="74"/>
      <c r="V44" s="74"/>
      <c r="W44" s="74"/>
      <c r="X44" s="74"/>
      <c r="Y44" s="74"/>
      <c r="Z44" s="76" t="str">
        <f>IF(Table1[[#This Row],[1]]="","","X")</f>
        <v/>
      </c>
      <c r="AA44" s="76" t="str">
        <f>IF(AND(Table1[[#This Row],[2]]="",Table1[[#This Row],[3]]="",Table1[[#This Row],[5]]="",Table1[[#This Row],[16]]=""),"","X")</f>
        <v>X</v>
      </c>
      <c r="AB44" s="76" t="str">
        <f>IF(AND(Table1[[#This Row],[4]]="",Table1[[#This Row],[6]]="",Table1[[#This Row],[7]]="",Table1[[#This Row],[8]]="",Table1[[#This Row],[9]]="",Table1[[#This Row],[10]]="",Table1[[#This Row],[11]]="",Table1[[#This Row],[12]]="",Table1[[#This Row],[13]]="",Table1[[#This Row],[15]]="",Table1[[#This Row],[17]]="",Table1[[#This Row],[18]]=""),"","X")</f>
        <v>X</v>
      </c>
      <c r="AC44" s="76" t="str">
        <f>IF(Table1[[#This Row],[14]]="","","X")</f>
        <v/>
      </c>
    </row>
    <row r="45" spans="1:29" ht="41.4" x14ac:dyDescent="0.3">
      <c r="A45" s="75" t="s">
        <v>5</v>
      </c>
      <c r="B45" s="39" t="s">
        <v>139</v>
      </c>
      <c r="C45" s="40" t="s">
        <v>158</v>
      </c>
      <c r="D45" s="40" t="s">
        <v>163</v>
      </c>
      <c r="E45" s="40" t="s">
        <v>30</v>
      </c>
      <c r="F45" s="40" t="s">
        <v>225</v>
      </c>
      <c r="G45" s="39" t="s">
        <v>1</v>
      </c>
      <c r="H45" s="74"/>
      <c r="I45" s="74"/>
      <c r="J45" s="74"/>
      <c r="K45" s="74"/>
      <c r="L45" s="74"/>
      <c r="M45" s="74"/>
      <c r="N45" s="23" t="s">
        <v>33</v>
      </c>
      <c r="O45" s="74"/>
      <c r="P45" s="74"/>
      <c r="Q45" s="74"/>
      <c r="R45" s="74"/>
      <c r="S45" s="23" t="s">
        <v>33</v>
      </c>
      <c r="T45" s="74"/>
      <c r="U45" s="74"/>
      <c r="V45" s="74"/>
      <c r="W45" s="74"/>
      <c r="X45" s="74"/>
      <c r="Y45" s="74"/>
      <c r="Z45" s="76" t="str">
        <f>IF(Table1[[#This Row],[1]]="","","X")</f>
        <v/>
      </c>
      <c r="AA45" s="76" t="str">
        <f>IF(AND(Table1[[#This Row],[2]]="",Table1[[#This Row],[3]]="",Table1[[#This Row],[5]]="",Table1[[#This Row],[16]]=""),"","X")</f>
        <v/>
      </c>
      <c r="AB45" s="76" t="str">
        <f>IF(AND(Table1[[#This Row],[4]]="",Table1[[#This Row],[6]]="",Table1[[#This Row],[7]]="",Table1[[#This Row],[8]]="",Table1[[#This Row],[9]]="",Table1[[#This Row],[10]]="",Table1[[#This Row],[11]]="",Table1[[#This Row],[12]]="",Table1[[#This Row],[13]]="",Table1[[#This Row],[15]]="",Table1[[#This Row],[17]]="",Table1[[#This Row],[18]]=""),"","X")</f>
        <v>X</v>
      </c>
      <c r="AC45" s="76" t="str">
        <f>IF(Table1[[#This Row],[14]]="","","X")</f>
        <v/>
      </c>
    </row>
    <row r="46" spans="1:29" ht="55.2" x14ac:dyDescent="0.3">
      <c r="A46" s="75" t="s">
        <v>5</v>
      </c>
      <c r="B46" s="39" t="s">
        <v>140</v>
      </c>
      <c r="C46" s="40" t="s">
        <v>157</v>
      </c>
      <c r="D46" s="40" t="s">
        <v>28</v>
      </c>
      <c r="E46" s="40" t="s">
        <v>28</v>
      </c>
      <c r="F46" s="40" t="s">
        <v>225</v>
      </c>
      <c r="G46" s="39" t="s">
        <v>36</v>
      </c>
      <c r="H46" s="74"/>
      <c r="I46" s="74"/>
      <c r="J46" s="74"/>
      <c r="K46" s="74"/>
      <c r="L46" s="74"/>
      <c r="M46" s="74"/>
      <c r="N46" s="74"/>
      <c r="O46" s="74"/>
      <c r="P46" s="74"/>
      <c r="Q46" s="74"/>
      <c r="R46" s="74"/>
      <c r="S46" s="74"/>
      <c r="T46" s="74"/>
      <c r="U46" s="74"/>
      <c r="V46" s="74"/>
      <c r="W46" s="74"/>
      <c r="X46" s="74"/>
      <c r="Y46" s="74"/>
      <c r="Z46" s="76" t="str">
        <f>IF(Table1[[#This Row],[1]]="","","X")</f>
        <v/>
      </c>
      <c r="AA46" s="76" t="str">
        <f>IF(AND(Table1[[#This Row],[2]]="",Table1[[#This Row],[3]]="",Table1[[#This Row],[5]]="",Table1[[#This Row],[16]]=""),"","X")</f>
        <v/>
      </c>
      <c r="AB46" s="76" t="str">
        <f>IF(AND(Table1[[#This Row],[4]]="",Table1[[#This Row],[6]]="",Table1[[#This Row],[7]]="",Table1[[#This Row],[8]]="",Table1[[#This Row],[9]]="",Table1[[#This Row],[10]]="",Table1[[#This Row],[11]]="",Table1[[#This Row],[12]]="",Table1[[#This Row],[13]]="",Table1[[#This Row],[15]]="",Table1[[#This Row],[17]]="",Table1[[#This Row],[18]]=""),"","X")</f>
        <v/>
      </c>
      <c r="AC46" s="76" t="str">
        <f>IF(Table1[[#This Row],[14]]="","","X")</f>
        <v/>
      </c>
    </row>
    <row r="47" spans="1:29" ht="55.2" x14ac:dyDescent="0.3">
      <c r="A47" s="75" t="s">
        <v>5</v>
      </c>
      <c r="B47" s="39" t="s">
        <v>141</v>
      </c>
      <c r="C47" s="40" t="s">
        <v>156</v>
      </c>
      <c r="D47" s="40" t="s">
        <v>28</v>
      </c>
      <c r="E47" s="40" t="s">
        <v>28</v>
      </c>
      <c r="F47" s="40" t="s">
        <v>225</v>
      </c>
      <c r="G47" s="39" t="s">
        <v>36</v>
      </c>
      <c r="H47" s="74"/>
      <c r="I47" s="74"/>
      <c r="J47" s="74"/>
      <c r="K47" s="74"/>
      <c r="L47" s="74"/>
      <c r="M47" s="74"/>
      <c r="N47" s="74"/>
      <c r="O47" s="74"/>
      <c r="P47" s="74"/>
      <c r="Q47" s="74"/>
      <c r="R47" s="74"/>
      <c r="S47" s="74"/>
      <c r="T47" s="74"/>
      <c r="U47" s="74"/>
      <c r="V47" s="74"/>
      <c r="W47" s="74"/>
      <c r="X47" s="74"/>
      <c r="Y47" s="74"/>
      <c r="Z47" s="76" t="str">
        <f>IF(Table1[[#This Row],[1]]="","","X")</f>
        <v/>
      </c>
      <c r="AA47" s="76" t="str">
        <f>IF(AND(Table1[[#This Row],[2]]="",Table1[[#This Row],[3]]="",Table1[[#This Row],[5]]="",Table1[[#This Row],[16]]=""),"","X")</f>
        <v/>
      </c>
      <c r="AB47" s="76" t="str">
        <f>IF(AND(Table1[[#This Row],[4]]="",Table1[[#This Row],[6]]="",Table1[[#This Row],[7]]="",Table1[[#This Row],[8]]="",Table1[[#This Row],[9]]="",Table1[[#This Row],[10]]="",Table1[[#This Row],[11]]="",Table1[[#This Row],[12]]="",Table1[[#This Row],[13]]="",Table1[[#This Row],[15]]="",Table1[[#This Row],[17]]="",Table1[[#This Row],[18]]=""),"","X")</f>
        <v/>
      </c>
      <c r="AC47" s="76" t="str">
        <f>IF(Table1[[#This Row],[14]]="","","X")</f>
        <v/>
      </c>
    </row>
    <row r="48" spans="1:29" ht="27.6" x14ac:dyDescent="0.3">
      <c r="A48" s="75" t="s">
        <v>5</v>
      </c>
      <c r="B48" s="39" t="s">
        <v>142</v>
      </c>
      <c r="C48" s="40" t="s">
        <v>155</v>
      </c>
      <c r="D48" s="40" t="s">
        <v>164</v>
      </c>
      <c r="E48" s="40" t="s">
        <v>30</v>
      </c>
      <c r="F48" s="40" t="s">
        <v>224</v>
      </c>
      <c r="G48" s="39" t="s">
        <v>36</v>
      </c>
      <c r="H48" s="74"/>
      <c r="I48" s="74"/>
      <c r="J48" s="74"/>
      <c r="K48" s="74"/>
      <c r="L48" s="74"/>
      <c r="M48" s="74"/>
      <c r="N48" s="23" t="s">
        <v>33</v>
      </c>
      <c r="O48" s="74"/>
      <c r="P48" s="74"/>
      <c r="Q48" s="74"/>
      <c r="R48" s="74"/>
      <c r="S48" s="74"/>
      <c r="T48" s="74"/>
      <c r="U48" s="74"/>
      <c r="V48" s="74"/>
      <c r="W48" s="74"/>
      <c r="X48" s="74"/>
      <c r="Y48" s="74"/>
      <c r="Z48" s="76" t="str">
        <f>IF(Table1[[#This Row],[1]]="","","X")</f>
        <v/>
      </c>
      <c r="AA48" s="76" t="str">
        <f>IF(AND(Table1[[#This Row],[2]]="",Table1[[#This Row],[3]]="",Table1[[#This Row],[5]]="",Table1[[#This Row],[16]]=""),"","X")</f>
        <v/>
      </c>
      <c r="AB48" s="76" t="str">
        <f>IF(AND(Table1[[#This Row],[4]]="",Table1[[#This Row],[6]]="",Table1[[#This Row],[7]]="",Table1[[#This Row],[8]]="",Table1[[#This Row],[9]]="",Table1[[#This Row],[10]]="",Table1[[#This Row],[11]]="",Table1[[#This Row],[12]]="",Table1[[#This Row],[13]]="",Table1[[#This Row],[15]]="",Table1[[#This Row],[17]]="",Table1[[#This Row],[18]]=""),"","X")</f>
        <v>X</v>
      </c>
      <c r="AC48" s="76" t="str">
        <f>IF(Table1[[#This Row],[14]]="","","X")</f>
        <v/>
      </c>
    </row>
    <row r="49" spans="1:29" ht="41.4" x14ac:dyDescent="0.3">
      <c r="A49" s="75" t="s">
        <v>5</v>
      </c>
      <c r="B49" s="39" t="s">
        <v>143</v>
      </c>
      <c r="C49" s="40" t="s">
        <v>154</v>
      </c>
      <c r="D49" s="40" t="s">
        <v>28</v>
      </c>
      <c r="E49" s="40" t="s">
        <v>28</v>
      </c>
      <c r="F49" s="40" t="s">
        <v>225</v>
      </c>
      <c r="G49" s="39" t="s">
        <v>36</v>
      </c>
      <c r="H49" s="74"/>
      <c r="I49" s="74"/>
      <c r="J49" s="74"/>
      <c r="K49" s="74"/>
      <c r="L49" s="74"/>
      <c r="M49" s="74"/>
      <c r="N49" s="23" t="s">
        <v>33</v>
      </c>
      <c r="O49" s="74"/>
      <c r="P49" s="74"/>
      <c r="Q49" s="74"/>
      <c r="R49" s="74"/>
      <c r="S49" s="74"/>
      <c r="T49" s="74"/>
      <c r="U49" s="74"/>
      <c r="V49" s="74"/>
      <c r="W49" s="74"/>
      <c r="X49" s="74"/>
      <c r="Y49" s="74"/>
      <c r="Z49" s="76" t="str">
        <f>IF(Table1[[#This Row],[1]]="","","X")</f>
        <v/>
      </c>
      <c r="AA49" s="76" t="str">
        <f>IF(AND(Table1[[#This Row],[2]]="",Table1[[#This Row],[3]]="",Table1[[#This Row],[5]]="",Table1[[#This Row],[16]]=""),"","X")</f>
        <v/>
      </c>
      <c r="AB49" s="76" t="str">
        <f>IF(AND(Table1[[#This Row],[4]]="",Table1[[#This Row],[6]]="",Table1[[#This Row],[7]]="",Table1[[#This Row],[8]]="",Table1[[#This Row],[9]]="",Table1[[#This Row],[10]]="",Table1[[#This Row],[11]]="",Table1[[#This Row],[12]]="",Table1[[#This Row],[13]]="",Table1[[#This Row],[15]]="",Table1[[#This Row],[17]]="",Table1[[#This Row],[18]]=""),"","X")</f>
        <v>X</v>
      </c>
      <c r="AC49" s="76" t="str">
        <f>IF(Table1[[#This Row],[14]]="","","X")</f>
        <v/>
      </c>
    </row>
    <row r="50" spans="1:29" ht="55.2" x14ac:dyDescent="0.3">
      <c r="A50" s="75" t="s">
        <v>5</v>
      </c>
      <c r="B50" s="39" t="s">
        <v>144</v>
      </c>
      <c r="C50" s="40" t="s">
        <v>153</v>
      </c>
      <c r="D50" s="40" t="s">
        <v>165</v>
      </c>
      <c r="E50" s="40" t="s">
        <v>30</v>
      </c>
      <c r="F50" s="40" t="s">
        <v>225</v>
      </c>
      <c r="G50" s="39" t="s">
        <v>36</v>
      </c>
      <c r="H50" s="74"/>
      <c r="I50" s="74"/>
      <c r="J50" s="74"/>
      <c r="K50" s="74"/>
      <c r="L50" s="74"/>
      <c r="M50" s="74"/>
      <c r="N50" s="23" t="s">
        <v>33</v>
      </c>
      <c r="O50" s="74"/>
      <c r="P50" s="74"/>
      <c r="Q50" s="74"/>
      <c r="R50" s="74"/>
      <c r="S50" s="74"/>
      <c r="T50" s="74"/>
      <c r="U50" s="74"/>
      <c r="V50" s="74"/>
      <c r="W50" s="74"/>
      <c r="X50" s="74"/>
      <c r="Y50" s="74"/>
      <c r="Z50" s="76" t="str">
        <f>IF(Table1[[#This Row],[1]]="","","X")</f>
        <v/>
      </c>
      <c r="AA50" s="76" t="str">
        <f>IF(AND(Table1[[#This Row],[2]]="",Table1[[#This Row],[3]]="",Table1[[#This Row],[5]]="",Table1[[#This Row],[16]]=""),"","X")</f>
        <v/>
      </c>
      <c r="AB50" s="76" t="str">
        <f>IF(AND(Table1[[#This Row],[4]]="",Table1[[#This Row],[6]]="",Table1[[#This Row],[7]]="",Table1[[#This Row],[8]]="",Table1[[#This Row],[9]]="",Table1[[#This Row],[10]]="",Table1[[#This Row],[11]]="",Table1[[#This Row],[12]]="",Table1[[#This Row],[13]]="",Table1[[#This Row],[15]]="",Table1[[#This Row],[17]]="",Table1[[#This Row],[18]]=""),"","X")</f>
        <v>X</v>
      </c>
      <c r="AC50" s="76" t="str">
        <f>IF(Table1[[#This Row],[14]]="","","X")</f>
        <v/>
      </c>
    </row>
    <row r="51" spans="1:29" ht="27.6" x14ac:dyDescent="0.3">
      <c r="A51" s="75" t="s">
        <v>5</v>
      </c>
      <c r="B51" s="39" t="s">
        <v>145</v>
      </c>
      <c r="C51" s="40" t="s">
        <v>152</v>
      </c>
      <c r="D51" s="40" t="s">
        <v>138</v>
      </c>
      <c r="E51" s="40" t="s">
        <v>30</v>
      </c>
      <c r="F51" s="40" t="s">
        <v>227</v>
      </c>
      <c r="G51" s="39" t="s">
        <v>36</v>
      </c>
      <c r="H51" s="74"/>
      <c r="I51" s="74"/>
      <c r="J51" s="74"/>
      <c r="K51" s="74"/>
      <c r="L51" s="23" t="s">
        <v>33</v>
      </c>
      <c r="M51" s="74"/>
      <c r="N51" s="23" t="s">
        <v>33</v>
      </c>
      <c r="O51" s="74"/>
      <c r="P51" s="74"/>
      <c r="Q51" s="74"/>
      <c r="R51" s="74"/>
      <c r="S51" s="74"/>
      <c r="T51" s="74"/>
      <c r="U51" s="74"/>
      <c r="V51" s="74"/>
      <c r="W51" s="74"/>
      <c r="X51" s="74"/>
      <c r="Y51" s="74"/>
      <c r="Z51" s="76" t="str">
        <f>IF(Table1[[#This Row],[1]]="","","X")</f>
        <v/>
      </c>
      <c r="AA51" s="76" t="str">
        <f>IF(AND(Table1[[#This Row],[2]]="",Table1[[#This Row],[3]]="",Table1[[#This Row],[5]]="",Table1[[#This Row],[16]]=""),"","X")</f>
        <v>X</v>
      </c>
      <c r="AB51" s="76" t="str">
        <f>IF(AND(Table1[[#This Row],[4]]="",Table1[[#This Row],[6]]="",Table1[[#This Row],[7]]="",Table1[[#This Row],[8]]="",Table1[[#This Row],[9]]="",Table1[[#This Row],[10]]="",Table1[[#This Row],[11]]="",Table1[[#This Row],[12]]="",Table1[[#This Row],[13]]="",Table1[[#This Row],[15]]="",Table1[[#This Row],[17]]="",Table1[[#This Row],[18]]=""),"","X")</f>
        <v>X</v>
      </c>
      <c r="AC51" s="76" t="str">
        <f>IF(Table1[[#This Row],[14]]="","","X")</f>
        <v/>
      </c>
    </row>
    <row r="52" spans="1:29" ht="41.4" x14ac:dyDescent="0.3">
      <c r="A52" s="75" t="s">
        <v>5</v>
      </c>
      <c r="B52" s="39" t="s">
        <v>146</v>
      </c>
      <c r="C52" s="40" t="s">
        <v>151</v>
      </c>
      <c r="D52" s="40" t="s">
        <v>28</v>
      </c>
      <c r="E52" s="40" t="s">
        <v>28</v>
      </c>
      <c r="F52" s="40" t="s">
        <v>224</v>
      </c>
      <c r="G52" s="39" t="s">
        <v>36</v>
      </c>
      <c r="H52" s="74"/>
      <c r="I52" s="23" t="s">
        <v>33</v>
      </c>
      <c r="J52" s="23"/>
      <c r="K52" s="74"/>
      <c r="L52" s="74"/>
      <c r="M52" s="74"/>
      <c r="N52" s="23" t="s">
        <v>33</v>
      </c>
      <c r="O52" s="74"/>
      <c r="P52" s="74"/>
      <c r="Q52" s="74"/>
      <c r="R52" s="74"/>
      <c r="S52" s="74"/>
      <c r="T52" s="74"/>
      <c r="U52" s="74"/>
      <c r="V52" s="74"/>
      <c r="W52" s="74"/>
      <c r="X52" s="74"/>
      <c r="Y52" s="74"/>
      <c r="Z52" s="76" t="str">
        <f>IF(Table1[[#This Row],[1]]="","","X")</f>
        <v/>
      </c>
      <c r="AA52" s="76" t="str">
        <f>IF(AND(Table1[[#This Row],[2]]="",Table1[[#This Row],[3]]="",Table1[[#This Row],[5]]="",Table1[[#This Row],[16]]=""),"","X")</f>
        <v>X</v>
      </c>
      <c r="AB52" s="76" t="str">
        <f>IF(AND(Table1[[#This Row],[4]]="",Table1[[#This Row],[6]]="",Table1[[#This Row],[7]]="",Table1[[#This Row],[8]]="",Table1[[#This Row],[9]]="",Table1[[#This Row],[10]]="",Table1[[#This Row],[11]]="",Table1[[#This Row],[12]]="",Table1[[#This Row],[13]]="",Table1[[#This Row],[15]]="",Table1[[#This Row],[17]]="",Table1[[#This Row],[18]]=""),"","X")</f>
        <v>X</v>
      </c>
      <c r="AC52" s="76" t="str">
        <f>IF(Table1[[#This Row],[14]]="","","X")</f>
        <v/>
      </c>
    </row>
    <row r="53" spans="1:29" ht="41.4" x14ac:dyDescent="0.3">
      <c r="A53" s="75" t="s">
        <v>5</v>
      </c>
      <c r="B53" s="39" t="s">
        <v>147</v>
      </c>
      <c r="C53" s="40" t="s">
        <v>150</v>
      </c>
      <c r="D53" s="40" t="s">
        <v>28</v>
      </c>
      <c r="E53" s="40" t="s">
        <v>28</v>
      </c>
      <c r="F53" s="40" t="s">
        <v>225</v>
      </c>
      <c r="G53" s="39" t="s">
        <v>36</v>
      </c>
      <c r="H53" s="74"/>
      <c r="I53" s="74"/>
      <c r="J53" s="74"/>
      <c r="K53" s="74"/>
      <c r="L53" s="74"/>
      <c r="M53" s="74"/>
      <c r="N53" s="74"/>
      <c r="O53" s="74"/>
      <c r="P53" s="74"/>
      <c r="Q53" s="74"/>
      <c r="R53" s="74"/>
      <c r="S53" s="23" t="s">
        <v>33</v>
      </c>
      <c r="T53" s="74"/>
      <c r="U53" s="74"/>
      <c r="V53" s="74"/>
      <c r="W53" s="74"/>
      <c r="X53" s="74"/>
      <c r="Y53" s="74"/>
      <c r="Z53" s="76" t="str">
        <f>IF(Table1[[#This Row],[1]]="","","X")</f>
        <v/>
      </c>
      <c r="AA53" s="76" t="str">
        <f>IF(AND(Table1[[#This Row],[2]]="",Table1[[#This Row],[3]]="",Table1[[#This Row],[5]]="",Table1[[#This Row],[16]]=""),"","X")</f>
        <v/>
      </c>
      <c r="AB53" s="76" t="str">
        <f>IF(AND(Table1[[#This Row],[4]]="",Table1[[#This Row],[6]]="",Table1[[#This Row],[7]]="",Table1[[#This Row],[8]]="",Table1[[#This Row],[9]]="",Table1[[#This Row],[10]]="",Table1[[#This Row],[11]]="",Table1[[#This Row],[12]]="",Table1[[#This Row],[13]]="",Table1[[#This Row],[15]]="",Table1[[#This Row],[17]]="",Table1[[#This Row],[18]]=""),"","X")</f>
        <v>X</v>
      </c>
      <c r="AC53" s="76" t="str">
        <f>IF(Table1[[#This Row],[14]]="","","X")</f>
        <v/>
      </c>
    </row>
    <row r="54" spans="1:29" ht="27.6" x14ac:dyDescent="0.3">
      <c r="A54" s="75" t="s">
        <v>5</v>
      </c>
      <c r="B54" s="39" t="s">
        <v>148</v>
      </c>
      <c r="C54" s="40" t="s">
        <v>149</v>
      </c>
      <c r="D54" s="40" t="s">
        <v>167</v>
      </c>
      <c r="E54" s="40" t="s">
        <v>30</v>
      </c>
      <c r="F54" s="40" t="s">
        <v>226</v>
      </c>
      <c r="G54" s="39" t="s">
        <v>1</v>
      </c>
      <c r="H54" s="74"/>
      <c r="I54" s="74"/>
      <c r="J54" s="74"/>
      <c r="K54" s="23" t="s">
        <v>33</v>
      </c>
      <c r="L54" s="23" t="s">
        <v>33</v>
      </c>
      <c r="M54" s="74"/>
      <c r="N54" s="23" t="s">
        <v>33</v>
      </c>
      <c r="O54" s="74"/>
      <c r="P54" s="74"/>
      <c r="Q54" s="74"/>
      <c r="R54" s="74"/>
      <c r="S54" s="74"/>
      <c r="T54" s="74"/>
      <c r="U54" s="74"/>
      <c r="V54" s="74"/>
      <c r="W54" s="74"/>
      <c r="X54" s="74"/>
      <c r="Y54" s="74"/>
      <c r="Z54" s="76" t="str">
        <f>IF(Table1[[#This Row],[1]]="","","X")</f>
        <v/>
      </c>
      <c r="AA54" s="76" t="str">
        <f>IF(AND(Table1[[#This Row],[2]]="",Table1[[#This Row],[3]]="",Table1[[#This Row],[5]]="",Table1[[#This Row],[16]]=""),"","X")</f>
        <v>X</v>
      </c>
      <c r="AB54" s="76" t="str">
        <f>IF(AND(Table1[[#This Row],[4]]="",Table1[[#This Row],[6]]="",Table1[[#This Row],[7]]="",Table1[[#This Row],[8]]="",Table1[[#This Row],[9]]="",Table1[[#This Row],[10]]="",Table1[[#This Row],[11]]="",Table1[[#This Row],[12]]="",Table1[[#This Row],[13]]="",Table1[[#This Row],[15]]="",Table1[[#This Row],[17]]="",Table1[[#This Row],[18]]=""),"","X")</f>
        <v>X</v>
      </c>
      <c r="AC54" s="76" t="str">
        <f>IF(Table1[[#This Row],[14]]="","","X")</f>
        <v/>
      </c>
    </row>
    <row r="55" spans="1:29" ht="27.6" x14ac:dyDescent="0.3">
      <c r="A55" s="75" t="s">
        <v>9</v>
      </c>
      <c r="B55" s="39" t="s">
        <v>160</v>
      </c>
      <c r="C55" s="40" t="s">
        <v>159</v>
      </c>
      <c r="D55" s="40" t="s">
        <v>168</v>
      </c>
      <c r="E55" s="40" t="s">
        <v>30</v>
      </c>
      <c r="F55" s="40" t="s">
        <v>225</v>
      </c>
      <c r="G55" s="39" t="s">
        <v>1</v>
      </c>
      <c r="H55" s="74"/>
      <c r="I55" s="74"/>
      <c r="J55" s="74"/>
      <c r="K55" s="74"/>
      <c r="L55" s="74"/>
      <c r="M55" s="74"/>
      <c r="N55" s="74"/>
      <c r="O55" s="74"/>
      <c r="P55" s="74"/>
      <c r="Q55" s="74"/>
      <c r="R55" s="74"/>
      <c r="S55" s="74"/>
      <c r="T55" s="74"/>
      <c r="U55" s="23" t="s">
        <v>33</v>
      </c>
      <c r="V55" s="74"/>
      <c r="W55" s="74"/>
      <c r="X55" s="74"/>
      <c r="Y55" s="74"/>
      <c r="Z55" s="76" t="str">
        <f>IF(Table1[[#This Row],[1]]="","","X")</f>
        <v/>
      </c>
      <c r="AA55" s="76" t="str">
        <f>IF(AND(Table1[[#This Row],[2]]="",Table1[[#This Row],[3]]="",Table1[[#This Row],[5]]="",Table1[[#This Row],[16]]=""),"","X")</f>
        <v/>
      </c>
      <c r="AB55" s="76" t="str">
        <f>IF(AND(Table1[[#This Row],[4]]="",Table1[[#This Row],[6]]="",Table1[[#This Row],[7]]="",Table1[[#This Row],[8]]="",Table1[[#This Row],[9]]="",Table1[[#This Row],[10]]="",Table1[[#This Row],[11]]="",Table1[[#This Row],[12]]="",Table1[[#This Row],[13]]="",Table1[[#This Row],[15]]="",Table1[[#This Row],[17]]="",Table1[[#This Row],[18]]=""),"","X")</f>
        <v/>
      </c>
      <c r="AC55" s="76" t="str">
        <f>IF(Table1[[#This Row],[14]]="","","X")</f>
        <v>X</v>
      </c>
    </row>
    <row r="56" spans="1:29" ht="41.4" x14ac:dyDescent="0.3">
      <c r="A56" s="75" t="s">
        <v>9</v>
      </c>
      <c r="B56" s="39" t="s">
        <v>161</v>
      </c>
      <c r="C56" s="40" t="s">
        <v>162</v>
      </c>
      <c r="D56" s="40" t="s">
        <v>169</v>
      </c>
      <c r="E56" s="40" t="s">
        <v>30</v>
      </c>
      <c r="F56" s="40" t="s">
        <v>225</v>
      </c>
      <c r="G56" s="39" t="s">
        <v>1</v>
      </c>
      <c r="H56" s="74"/>
      <c r="I56" s="74"/>
      <c r="J56" s="74"/>
      <c r="K56" s="74"/>
      <c r="L56" s="74"/>
      <c r="M56" s="74"/>
      <c r="N56" s="74"/>
      <c r="O56" s="74"/>
      <c r="P56" s="74"/>
      <c r="Q56" s="74"/>
      <c r="R56" s="74"/>
      <c r="S56" s="74"/>
      <c r="T56" s="74"/>
      <c r="U56" s="23" t="s">
        <v>33</v>
      </c>
      <c r="V56" s="74"/>
      <c r="W56" s="74"/>
      <c r="X56" s="74"/>
      <c r="Y56" s="74"/>
      <c r="Z56" s="76" t="str">
        <f>IF(Table1[[#This Row],[1]]="","","X")</f>
        <v/>
      </c>
      <c r="AA56" s="76" t="str">
        <f>IF(AND(Table1[[#This Row],[2]]="",Table1[[#This Row],[3]]="",Table1[[#This Row],[5]]="",Table1[[#This Row],[16]]=""),"","X")</f>
        <v/>
      </c>
      <c r="AB56" s="76" t="str">
        <f>IF(AND(Table1[[#This Row],[4]]="",Table1[[#This Row],[6]]="",Table1[[#This Row],[7]]="",Table1[[#This Row],[8]]="",Table1[[#This Row],[9]]="",Table1[[#This Row],[10]]="",Table1[[#This Row],[11]]="",Table1[[#This Row],[12]]="",Table1[[#This Row],[13]]="",Table1[[#This Row],[15]]="",Table1[[#This Row],[17]]="",Table1[[#This Row],[18]]=""),"","X")</f>
        <v/>
      </c>
      <c r="AC56" s="76" t="str">
        <f>IF(Table1[[#This Row],[14]]="","","X")</f>
        <v>X</v>
      </c>
    </row>
    <row r="57" spans="1:29" ht="41.4" x14ac:dyDescent="0.3">
      <c r="A57" s="75" t="s">
        <v>5</v>
      </c>
      <c r="B57" s="39" t="s">
        <v>170</v>
      </c>
      <c r="C57" s="40" t="s">
        <v>171</v>
      </c>
      <c r="D57" s="40" t="s">
        <v>28</v>
      </c>
      <c r="E57" s="40" t="s">
        <v>28</v>
      </c>
      <c r="F57" s="40" t="s">
        <v>226</v>
      </c>
      <c r="G57" s="39" t="s">
        <v>36</v>
      </c>
      <c r="H57" s="23" t="s">
        <v>33</v>
      </c>
      <c r="I57" s="23" t="s">
        <v>33</v>
      </c>
      <c r="J57" s="74"/>
      <c r="K57" s="74"/>
      <c r="L57" s="23" t="s">
        <v>33</v>
      </c>
      <c r="M57" s="74"/>
      <c r="N57" s="23" t="s">
        <v>33</v>
      </c>
      <c r="O57" s="74"/>
      <c r="P57" s="23" t="s">
        <v>33</v>
      </c>
      <c r="Q57" s="74"/>
      <c r="R57" s="74"/>
      <c r="S57" s="74"/>
      <c r="T57" s="74"/>
      <c r="U57" s="74"/>
      <c r="V57" s="74"/>
      <c r="W57" s="74"/>
      <c r="X57" s="23" t="s">
        <v>33</v>
      </c>
      <c r="Y57" s="74"/>
      <c r="Z57" s="76" t="str">
        <f>IF(Table1[[#This Row],[1]]="","","X")</f>
        <v>X</v>
      </c>
      <c r="AA57" s="76" t="str">
        <f>IF(AND(Table1[[#This Row],[2]]="",Table1[[#This Row],[3]]="",Table1[[#This Row],[5]]="",Table1[[#This Row],[16]]=""),"","X")</f>
        <v>X</v>
      </c>
      <c r="AB57" s="76" t="str">
        <f>IF(AND(Table1[[#This Row],[4]]="",Table1[[#This Row],[6]]="",Table1[[#This Row],[7]]="",Table1[[#This Row],[8]]="",Table1[[#This Row],[9]]="",Table1[[#This Row],[10]]="",Table1[[#This Row],[11]]="",Table1[[#This Row],[12]]="",Table1[[#This Row],[13]]="",Table1[[#This Row],[15]]="",Table1[[#This Row],[17]]="",Table1[[#This Row],[18]]=""),"","X")</f>
        <v>X</v>
      </c>
      <c r="AC57" s="76" t="str">
        <f>IF(Table1[[#This Row],[14]]="","","X")</f>
        <v/>
      </c>
    </row>
    <row r="58" spans="1:29" ht="41.4" x14ac:dyDescent="0.3">
      <c r="A58" s="75" t="s">
        <v>8</v>
      </c>
      <c r="B58" s="39" t="s">
        <v>172</v>
      </c>
      <c r="C58" s="40" t="s">
        <v>137</v>
      </c>
      <c r="D58" s="40" t="s">
        <v>28</v>
      </c>
      <c r="E58" s="40" t="s">
        <v>28</v>
      </c>
      <c r="F58" s="40" t="s">
        <v>227</v>
      </c>
      <c r="G58" s="39" t="s">
        <v>36</v>
      </c>
      <c r="H58" s="74"/>
      <c r="I58" s="74"/>
      <c r="J58" s="74"/>
      <c r="K58" s="74"/>
      <c r="L58" s="23" t="s">
        <v>33</v>
      </c>
      <c r="M58" s="74"/>
      <c r="N58" s="23" t="s">
        <v>33</v>
      </c>
      <c r="O58" s="74"/>
      <c r="P58" s="74"/>
      <c r="Q58" s="74"/>
      <c r="R58" s="74"/>
      <c r="S58" s="74"/>
      <c r="T58" s="74"/>
      <c r="U58" s="74"/>
      <c r="V58" s="74"/>
      <c r="W58" s="74"/>
      <c r="X58" s="74"/>
      <c r="Y58" s="74"/>
      <c r="Z58" s="76" t="str">
        <f>IF(Table1[[#This Row],[1]]="","","X")</f>
        <v/>
      </c>
      <c r="AA58" s="76" t="str">
        <f>IF(AND(Table1[[#This Row],[2]]="",Table1[[#This Row],[3]]="",Table1[[#This Row],[5]]="",Table1[[#This Row],[16]]=""),"","X")</f>
        <v>X</v>
      </c>
      <c r="AB58" s="76" t="str">
        <f>IF(AND(Table1[[#This Row],[4]]="",Table1[[#This Row],[6]]="",Table1[[#This Row],[7]]="",Table1[[#This Row],[8]]="",Table1[[#This Row],[9]]="",Table1[[#This Row],[10]]="",Table1[[#This Row],[11]]="",Table1[[#This Row],[12]]="",Table1[[#This Row],[13]]="",Table1[[#This Row],[15]]="",Table1[[#This Row],[17]]="",Table1[[#This Row],[18]]=""),"","X")</f>
        <v>X</v>
      </c>
      <c r="AC58" s="76" t="str">
        <f>IF(Table1[[#This Row],[14]]="","","X")</f>
        <v/>
      </c>
    </row>
    <row r="59" spans="1:29" ht="55.2" x14ac:dyDescent="0.3">
      <c r="A59" s="75" t="s">
        <v>5</v>
      </c>
      <c r="B59" s="39" t="s">
        <v>174</v>
      </c>
      <c r="C59" s="40" t="s">
        <v>173</v>
      </c>
      <c r="D59" s="40" t="s">
        <v>28</v>
      </c>
      <c r="E59" s="40" t="s">
        <v>28</v>
      </c>
      <c r="F59" s="40" t="s">
        <v>225</v>
      </c>
      <c r="G59" s="39" t="s">
        <v>36</v>
      </c>
      <c r="H59" s="74"/>
      <c r="I59" s="74"/>
      <c r="J59" s="74"/>
      <c r="K59" s="74"/>
      <c r="L59" s="74"/>
      <c r="M59" s="74"/>
      <c r="N59" s="23" t="s">
        <v>33</v>
      </c>
      <c r="O59" s="74"/>
      <c r="P59" s="74"/>
      <c r="Q59" s="74"/>
      <c r="R59" s="74"/>
      <c r="S59" s="74"/>
      <c r="T59" s="74"/>
      <c r="U59" s="74"/>
      <c r="V59" s="23" t="s">
        <v>33</v>
      </c>
      <c r="W59" s="74"/>
      <c r="X59" s="74"/>
      <c r="Y59" s="74"/>
      <c r="Z59" s="76" t="str">
        <f>IF(Table1[[#This Row],[1]]="","","X")</f>
        <v/>
      </c>
      <c r="AA59" s="76" t="str">
        <f>IF(AND(Table1[[#This Row],[2]]="",Table1[[#This Row],[3]]="",Table1[[#This Row],[5]]="",Table1[[#This Row],[16]]=""),"","X")</f>
        <v/>
      </c>
      <c r="AB59" s="76" t="str">
        <f>IF(AND(Table1[[#This Row],[4]]="",Table1[[#This Row],[6]]="",Table1[[#This Row],[7]]="",Table1[[#This Row],[8]]="",Table1[[#This Row],[9]]="",Table1[[#This Row],[10]]="",Table1[[#This Row],[11]]="",Table1[[#This Row],[12]]="",Table1[[#This Row],[13]]="",Table1[[#This Row],[15]]="",Table1[[#This Row],[17]]="",Table1[[#This Row],[18]]=""),"","X")</f>
        <v>X</v>
      </c>
      <c r="AC59" s="76" t="str">
        <f>IF(Table1[[#This Row],[14]]="","","X")</f>
        <v/>
      </c>
    </row>
    <row r="60" spans="1:29" ht="82.8" x14ac:dyDescent="0.3">
      <c r="A60" s="75" t="s">
        <v>5</v>
      </c>
      <c r="B60" s="39" t="s">
        <v>175</v>
      </c>
      <c r="C60" s="40" t="s">
        <v>179</v>
      </c>
      <c r="D60" s="40" t="s">
        <v>28</v>
      </c>
      <c r="E60" s="40" t="s">
        <v>28</v>
      </c>
      <c r="F60" s="40" t="s">
        <v>226</v>
      </c>
      <c r="G60" s="39" t="s">
        <v>36</v>
      </c>
      <c r="H60" s="74"/>
      <c r="I60" s="74"/>
      <c r="J60" s="74"/>
      <c r="K60" s="74"/>
      <c r="L60" s="74"/>
      <c r="M60" s="74"/>
      <c r="N60" s="23" t="s">
        <v>33</v>
      </c>
      <c r="O60" s="74"/>
      <c r="P60" s="74"/>
      <c r="Q60" s="74"/>
      <c r="R60" s="74"/>
      <c r="S60" s="74"/>
      <c r="T60" s="74"/>
      <c r="U60" s="74"/>
      <c r="V60" s="74"/>
      <c r="W60" s="74"/>
      <c r="X60" s="74"/>
      <c r="Y60" s="74"/>
      <c r="Z60" s="76" t="str">
        <f>IF(Table1[[#This Row],[1]]="","","X")</f>
        <v/>
      </c>
      <c r="AA60" s="76" t="str">
        <f>IF(AND(Table1[[#This Row],[2]]="",Table1[[#This Row],[3]]="",Table1[[#This Row],[5]]="",Table1[[#This Row],[16]]=""),"","X")</f>
        <v/>
      </c>
      <c r="AB60" s="76" t="str">
        <f>IF(AND(Table1[[#This Row],[4]]="",Table1[[#This Row],[6]]="",Table1[[#This Row],[7]]="",Table1[[#This Row],[8]]="",Table1[[#This Row],[9]]="",Table1[[#This Row],[10]]="",Table1[[#This Row],[11]]="",Table1[[#This Row],[12]]="",Table1[[#This Row],[13]]="",Table1[[#This Row],[15]]="",Table1[[#This Row],[17]]="",Table1[[#This Row],[18]]=""),"","X")</f>
        <v>X</v>
      </c>
      <c r="AC60" s="76" t="str">
        <f>IF(Table1[[#This Row],[14]]="","","X")</f>
        <v/>
      </c>
    </row>
    <row r="61" spans="1:29" ht="55.2" x14ac:dyDescent="0.3">
      <c r="A61" s="75" t="s">
        <v>5</v>
      </c>
      <c r="B61" s="39" t="s">
        <v>176</v>
      </c>
      <c r="C61" s="40" t="s">
        <v>180</v>
      </c>
      <c r="D61" s="40" t="s">
        <v>28</v>
      </c>
      <c r="E61" s="40" t="s">
        <v>28</v>
      </c>
      <c r="F61" s="40" t="s">
        <v>226</v>
      </c>
      <c r="G61" s="39" t="s">
        <v>36</v>
      </c>
      <c r="H61" s="74"/>
      <c r="I61" s="74"/>
      <c r="J61" s="74"/>
      <c r="K61" s="74"/>
      <c r="L61" s="74"/>
      <c r="M61" s="74"/>
      <c r="N61" s="74"/>
      <c r="O61" s="74"/>
      <c r="P61" s="74"/>
      <c r="Q61" s="74"/>
      <c r="R61" s="74"/>
      <c r="S61" s="74"/>
      <c r="T61" s="74"/>
      <c r="U61" s="74"/>
      <c r="V61" s="74"/>
      <c r="W61" s="74"/>
      <c r="X61" s="74"/>
      <c r="Y61" s="74"/>
      <c r="Z61" s="76" t="str">
        <f>IF(Table1[[#This Row],[1]]="","","X")</f>
        <v/>
      </c>
      <c r="AA61" s="76" t="str">
        <f>IF(AND(Table1[[#This Row],[2]]="",Table1[[#This Row],[3]]="",Table1[[#This Row],[5]]="",Table1[[#This Row],[16]]=""),"","X")</f>
        <v/>
      </c>
      <c r="AB61" s="76" t="str">
        <f>IF(AND(Table1[[#This Row],[4]]="",Table1[[#This Row],[6]]="",Table1[[#This Row],[7]]="",Table1[[#This Row],[8]]="",Table1[[#This Row],[9]]="",Table1[[#This Row],[10]]="",Table1[[#This Row],[11]]="",Table1[[#This Row],[12]]="",Table1[[#This Row],[13]]="",Table1[[#This Row],[15]]="",Table1[[#This Row],[17]]="",Table1[[#This Row],[18]]=""),"","X")</f>
        <v/>
      </c>
      <c r="AC61" s="76" t="str">
        <f>IF(Table1[[#This Row],[14]]="","","X")</f>
        <v/>
      </c>
    </row>
    <row r="62" spans="1:29" ht="27.6" x14ac:dyDescent="0.3">
      <c r="A62" s="75" t="s">
        <v>5</v>
      </c>
      <c r="B62" s="39" t="s">
        <v>177</v>
      </c>
      <c r="C62" s="40" t="s">
        <v>181</v>
      </c>
      <c r="D62" s="40" t="s">
        <v>182</v>
      </c>
      <c r="E62" s="40" t="s">
        <v>30</v>
      </c>
      <c r="F62" s="40" t="s">
        <v>225</v>
      </c>
      <c r="G62" s="39" t="s">
        <v>36</v>
      </c>
      <c r="H62" s="74"/>
      <c r="I62" s="74"/>
      <c r="J62" s="74"/>
      <c r="K62" s="74"/>
      <c r="L62" s="74"/>
      <c r="M62" s="74"/>
      <c r="N62" s="74"/>
      <c r="O62" s="74"/>
      <c r="P62" s="74"/>
      <c r="Q62" s="74"/>
      <c r="R62" s="74"/>
      <c r="S62" s="74"/>
      <c r="T62" s="74"/>
      <c r="U62" s="23" t="s">
        <v>33</v>
      </c>
      <c r="V62" s="74"/>
      <c r="W62" s="74"/>
      <c r="X62" s="74"/>
      <c r="Y62" s="74"/>
      <c r="Z62" s="76" t="str">
        <f>IF(Table1[[#This Row],[1]]="","","X")</f>
        <v/>
      </c>
      <c r="AA62" s="76" t="str">
        <f>IF(AND(Table1[[#This Row],[2]]="",Table1[[#This Row],[3]]="",Table1[[#This Row],[5]]="",Table1[[#This Row],[16]]=""),"","X")</f>
        <v/>
      </c>
      <c r="AB62" s="76" t="str">
        <f>IF(AND(Table1[[#This Row],[4]]="",Table1[[#This Row],[6]]="",Table1[[#This Row],[7]]="",Table1[[#This Row],[8]]="",Table1[[#This Row],[9]]="",Table1[[#This Row],[10]]="",Table1[[#This Row],[11]]="",Table1[[#This Row],[12]]="",Table1[[#This Row],[13]]="",Table1[[#This Row],[15]]="",Table1[[#This Row],[17]]="",Table1[[#This Row],[18]]=""),"","X")</f>
        <v/>
      </c>
      <c r="AC62" s="76" t="str">
        <f>IF(Table1[[#This Row],[14]]="","","X")</f>
        <v>X</v>
      </c>
    </row>
    <row r="63" spans="1:29" ht="27.6" x14ac:dyDescent="0.3">
      <c r="A63" s="75" t="s">
        <v>5</v>
      </c>
      <c r="B63" s="39" t="s">
        <v>178</v>
      </c>
      <c r="C63" s="40" t="s">
        <v>183</v>
      </c>
      <c r="D63" s="40" t="s">
        <v>28</v>
      </c>
      <c r="E63" s="40" t="s">
        <v>28</v>
      </c>
      <c r="F63" s="40" t="s">
        <v>224</v>
      </c>
      <c r="G63" s="39" t="s">
        <v>36</v>
      </c>
      <c r="H63" s="74"/>
      <c r="I63" s="74"/>
      <c r="J63" s="23" t="s">
        <v>33</v>
      </c>
      <c r="K63" s="74"/>
      <c r="L63" s="74"/>
      <c r="M63" s="74"/>
      <c r="N63" s="23" t="s">
        <v>33</v>
      </c>
      <c r="O63" s="74"/>
      <c r="P63" s="74"/>
      <c r="Q63" s="74"/>
      <c r="R63" s="74"/>
      <c r="S63" s="74"/>
      <c r="T63" s="74"/>
      <c r="U63" s="74"/>
      <c r="V63" s="74"/>
      <c r="W63" s="74"/>
      <c r="X63" s="74"/>
      <c r="Y63" s="74"/>
      <c r="Z63" s="76" t="str">
        <f>IF(Table1[[#This Row],[1]]="","","X")</f>
        <v/>
      </c>
      <c r="AA63" s="76" t="str">
        <f>IF(AND(Table1[[#This Row],[2]]="",Table1[[#This Row],[3]]="",Table1[[#This Row],[5]]="",Table1[[#This Row],[16]]=""),"","X")</f>
        <v>X</v>
      </c>
      <c r="AB63" s="76" t="str">
        <f>IF(AND(Table1[[#This Row],[4]]="",Table1[[#This Row],[6]]="",Table1[[#This Row],[7]]="",Table1[[#This Row],[8]]="",Table1[[#This Row],[9]]="",Table1[[#This Row],[10]]="",Table1[[#This Row],[11]]="",Table1[[#This Row],[12]]="",Table1[[#This Row],[13]]="",Table1[[#This Row],[15]]="",Table1[[#This Row],[17]]="",Table1[[#This Row],[18]]=""),"","X")</f>
        <v>X</v>
      </c>
      <c r="AC63" s="76" t="str">
        <f>IF(Table1[[#This Row],[14]]="","","X")</f>
        <v/>
      </c>
    </row>
    <row r="64" spans="1:29" ht="27.6" x14ac:dyDescent="0.3">
      <c r="A64" s="75" t="s">
        <v>7</v>
      </c>
      <c r="B64" s="39" t="s">
        <v>184</v>
      </c>
      <c r="C64" s="40" t="s">
        <v>185</v>
      </c>
      <c r="D64" s="40" t="s">
        <v>186</v>
      </c>
      <c r="E64" s="40" t="s">
        <v>73</v>
      </c>
      <c r="F64" s="40" t="s">
        <v>225</v>
      </c>
      <c r="G64" s="39" t="s">
        <v>36</v>
      </c>
      <c r="H64" s="74"/>
      <c r="I64" s="74"/>
      <c r="J64" s="74"/>
      <c r="K64" s="74"/>
      <c r="L64" s="74"/>
      <c r="M64" s="74"/>
      <c r="N64" s="74"/>
      <c r="O64" s="74"/>
      <c r="P64" s="74"/>
      <c r="Q64" s="23" t="s">
        <v>33</v>
      </c>
      <c r="R64" s="74"/>
      <c r="S64" s="74"/>
      <c r="T64" s="74"/>
      <c r="U64" s="74"/>
      <c r="V64" s="74"/>
      <c r="W64" s="74"/>
      <c r="X64" s="74"/>
      <c r="Y64" s="74"/>
      <c r="Z64" s="76" t="str">
        <f>IF(Table1[[#This Row],[1]]="","","X")</f>
        <v/>
      </c>
      <c r="AA64" s="76" t="str">
        <f>IF(AND(Table1[[#This Row],[2]]="",Table1[[#This Row],[3]]="",Table1[[#This Row],[5]]="",Table1[[#This Row],[16]]=""),"","X")</f>
        <v/>
      </c>
      <c r="AB64" s="76" t="str">
        <f>IF(AND(Table1[[#This Row],[4]]="",Table1[[#This Row],[6]]="",Table1[[#This Row],[7]]="",Table1[[#This Row],[8]]="",Table1[[#This Row],[9]]="",Table1[[#This Row],[10]]="",Table1[[#This Row],[11]]="",Table1[[#This Row],[12]]="",Table1[[#This Row],[13]]="",Table1[[#This Row],[15]]="",Table1[[#This Row],[17]]="",Table1[[#This Row],[18]]=""),"","X")</f>
        <v>X</v>
      </c>
      <c r="AC64" s="76" t="str">
        <f>IF(Table1[[#This Row],[14]]="","","X")</f>
        <v/>
      </c>
    </row>
    <row r="65" spans="1:29" ht="55.2" x14ac:dyDescent="0.3">
      <c r="A65" s="75" t="s">
        <v>8</v>
      </c>
      <c r="B65" s="39" t="s">
        <v>187</v>
      </c>
      <c r="C65" s="40" t="s">
        <v>188</v>
      </c>
      <c r="D65" s="40" t="s">
        <v>28</v>
      </c>
      <c r="E65" s="40" t="s">
        <v>28</v>
      </c>
      <c r="F65" s="40" t="s">
        <v>224</v>
      </c>
      <c r="G65" s="39" t="s">
        <v>36</v>
      </c>
      <c r="H65" s="74"/>
      <c r="I65" s="74"/>
      <c r="J65" s="74"/>
      <c r="K65" s="74"/>
      <c r="L65" s="74"/>
      <c r="M65" s="74"/>
      <c r="N65" s="74"/>
      <c r="O65" s="74"/>
      <c r="P65" s="74"/>
      <c r="Q65" s="74"/>
      <c r="R65" s="23" t="s">
        <v>33</v>
      </c>
      <c r="S65" s="74"/>
      <c r="T65" s="74"/>
      <c r="U65" s="74"/>
      <c r="V65" s="74"/>
      <c r="W65" s="74"/>
      <c r="X65" s="74"/>
      <c r="Y65" s="74"/>
      <c r="Z65" s="76" t="str">
        <f>IF(Table1[[#This Row],[1]]="","","X")</f>
        <v/>
      </c>
      <c r="AA65" s="76" t="str">
        <f>IF(AND(Table1[[#This Row],[2]]="",Table1[[#This Row],[3]]="",Table1[[#This Row],[5]]="",Table1[[#This Row],[16]]=""),"","X")</f>
        <v/>
      </c>
      <c r="AB65" s="76" t="str">
        <f>IF(AND(Table1[[#This Row],[4]]="",Table1[[#This Row],[6]]="",Table1[[#This Row],[7]]="",Table1[[#This Row],[8]]="",Table1[[#This Row],[9]]="",Table1[[#This Row],[10]]="",Table1[[#This Row],[11]]="",Table1[[#This Row],[12]]="",Table1[[#This Row],[13]]="",Table1[[#This Row],[15]]="",Table1[[#This Row],[17]]="",Table1[[#This Row],[18]]=""),"","X")</f>
        <v>X</v>
      </c>
      <c r="AC65" s="76" t="str">
        <f>IF(Table1[[#This Row],[14]]="","","X")</f>
        <v/>
      </c>
    </row>
    <row r="66" spans="1:29" ht="27.6" x14ac:dyDescent="0.3">
      <c r="A66" s="75" t="s">
        <v>39</v>
      </c>
      <c r="B66" s="39" t="s">
        <v>189</v>
      </c>
      <c r="C66" s="40" t="s">
        <v>190</v>
      </c>
      <c r="D66" s="40" t="s">
        <v>191</v>
      </c>
      <c r="E66" s="40" t="s">
        <v>30</v>
      </c>
      <c r="F66" s="40" t="s">
        <v>225</v>
      </c>
      <c r="G66" s="39" t="s">
        <v>1</v>
      </c>
      <c r="H66" s="74"/>
      <c r="I66" s="74"/>
      <c r="J66" s="23" t="s">
        <v>33</v>
      </c>
      <c r="K66" s="23" t="s">
        <v>33</v>
      </c>
      <c r="L66" s="74"/>
      <c r="M66" s="74"/>
      <c r="N66" s="23" t="s">
        <v>33</v>
      </c>
      <c r="O66" s="74"/>
      <c r="P66" s="74"/>
      <c r="Q66" s="74"/>
      <c r="R66" s="74"/>
      <c r="S66" s="74"/>
      <c r="T66" s="74"/>
      <c r="U66" s="74"/>
      <c r="V66" s="74"/>
      <c r="W66" s="74"/>
      <c r="X66" s="74"/>
      <c r="Y66" s="74"/>
      <c r="Z66" s="76" t="str">
        <f>IF(Table1[[#This Row],[1]]="","","X")</f>
        <v/>
      </c>
      <c r="AA66" s="76" t="str">
        <f>IF(AND(Table1[[#This Row],[2]]="",Table1[[#This Row],[3]]="",Table1[[#This Row],[5]]="",Table1[[#This Row],[16]]=""),"","X")</f>
        <v>X</v>
      </c>
      <c r="AB66" s="76" t="str">
        <f>IF(AND(Table1[[#This Row],[4]]="",Table1[[#This Row],[6]]="",Table1[[#This Row],[7]]="",Table1[[#This Row],[8]]="",Table1[[#This Row],[9]]="",Table1[[#This Row],[10]]="",Table1[[#This Row],[11]]="",Table1[[#This Row],[12]]="",Table1[[#This Row],[13]]="",Table1[[#This Row],[15]]="",Table1[[#This Row],[17]]="",Table1[[#This Row],[18]]=""),"","X")</f>
        <v>X</v>
      </c>
      <c r="AC66" s="76" t="str">
        <f>IF(Table1[[#This Row],[14]]="","","X")</f>
        <v/>
      </c>
    </row>
    <row r="67" spans="1:29" ht="27.6" x14ac:dyDescent="0.3">
      <c r="A67" s="75" t="s">
        <v>7</v>
      </c>
      <c r="B67" s="39" t="s">
        <v>192</v>
      </c>
      <c r="C67" s="40" t="s">
        <v>193</v>
      </c>
      <c r="D67" s="40" t="s">
        <v>194</v>
      </c>
      <c r="E67" s="40" t="s">
        <v>73</v>
      </c>
      <c r="F67" s="40" t="s">
        <v>225</v>
      </c>
      <c r="G67" s="39" t="s">
        <v>36</v>
      </c>
      <c r="H67" s="74"/>
      <c r="I67" s="74"/>
      <c r="J67" s="74"/>
      <c r="K67" s="74"/>
      <c r="L67" s="74"/>
      <c r="M67" s="74"/>
      <c r="N67" s="74"/>
      <c r="O67" s="74"/>
      <c r="P67" s="74"/>
      <c r="Q67" s="23" t="s">
        <v>33</v>
      </c>
      <c r="R67" s="74"/>
      <c r="S67" s="74"/>
      <c r="T67" s="74"/>
      <c r="U67" s="74"/>
      <c r="V67" s="74"/>
      <c r="W67" s="74"/>
      <c r="X67" s="74"/>
      <c r="Y67" s="74"/>
      <c r="Z67" s="76" t="str">
        <f>IF(Table1[[#This Row],[1]]="","","X")</f>
        <v/>
      </c>
      <c r="AA67" s="76" t="str">
        <f>IF(AND(Table1[[#This Row],[2]]="",Table1[[#This Row],[3]]="",Table1[[#This Row],[5]]="",Table1[[#This Row],[16]]=""),"","X")</f>
        <v/>
      </c>
      <c r="AB67" s="76" t="str">
        <f>IF(AND(Table1[[#This Row],[4]]="",Table1[[#This Row],[6]]="",Table1[[#This Row],[7]]="",Table1[[#This Row],[8]]="",Table1[[#This Row],[9]]="",Table1[[#This Row],[10]]="",Table1[[#This Row],[11]]="",Table1[[#This Row],[12]]="",Table1[[#This Row],[13]]="",Table1[[#This Row],[15]]="",Table1[[#This Row],[17]]="",Table1[[#This Row],[18]]=""),"","X")</f>
        <v>X</v>
      </c>
      <c r="AC67" s="76" t="str">
        <f>IF(Table1[[#This Row],[14]]="","","X")</f>
        <v/>
      </c>
    </row>
    <row r="68" spans="1:29" ht="69" x14ac:dyDescent="0.3">
      <c r="A68" s="75" t="s">
        <v>5</v>
      </c>
      <c r="B68" s="39" t="s">
        <v>195</v>
      </c>
      <c r="C68" s="40" t="s">
        <v>196</v>
      </c>
      <c r="D68" s="40" t="s">
        <v>28</v>
      </c>
      <c r="E68" s="40" t="s">
        <v>28</v>
      </c>
      <c r="F68" s="40" t="s">
        <v>225</v>
      </c>
      <c r="G68" s="39" t="s">
        <v>36</v>
      </c>
      <c r="H68" s="74"/>
      <c r="I68" s="74"/>
      <c r="J68" s="74"/>
      <c r="K68" s="74"/>
      <c r="L68" s="74"/>
      <c r="M68" s="74"/>
      <c r="N68" s="74"/>
      <c r="O68" s="74"/>
      <c r="P68" s="74"/>
      <c r="Q68" s="74"/>
      <c r="R68" s="74"/>
      <c r="S68" s="74"/>
      <c r="T68" s="74"/>
      <c r="U68" s="74"/>
      <c r="V68" s="74"/>
      <c r="W68" s="74"/>
      <c r="X68" s="74"/>
      <c r="Y68" s="74"/>
      <c r="Z68" s="76" t="str">
        <f>IF(Table1[[#This Row],[1]]="","","X")</f>
        <v/>
      </c>
      <c r="AA68" s="76" t="str">
        <f>IF(AND(Table1[[#This Row],[2]]="",Table1[[#This Row],[3]]="",Table1[[#This Row],[5]]="",Table1[[#This Row],[16]]=""),"","X")</f>
        <v/>
      </c>
      <c r="AB68" s="76" t="str">
        <f>IF(AND(Table1[[#This Row],[4]]="",Table1[[#This Row],[6]]="",Table1[[#This Row],[7]]="",Table1[[#This Row],[8]]="",Table1[[#This Row],[9]]="",Table1[[#This Row],[10]]="",Table1[[#This Row],[11]]="",Table1[[#This Row],[12]]="",Table1[[#This Row],[13]]="",Table1[[#This Row],[15]]="",Table1[[#This Row],[17]]="",Table1[[#This Row],[18]]=""),"","X")</f>
        <v/>
      </c>
      <c r="AC68" s="76" t="str">
        <f>IF(Table1[[#This Row],[14]]="","","X")</f>
        <v/>
      </c>
    </row>
    <row r="69" spans="1:29" ht="41.4" x14ac:dyDescent="0.3">
      <c r="A69" s="75" t="s">
        <v>5</v>
      </c>
      <c r="B69" s="39" t="s">
        <v>197</v>
      </c>
      <c r="C69" s="40" t="s">
        <v>200</v>
      </c>
      <c r="D69" s="40" t="s">
        <v>28</v>
      </c>
      <c r="E69" s="40" t="s">
        <v>28</v>
      </c>
      <c r="F69" s="40" t="s">
        <v>224</v>
      </c>
      <c r="G69" s="39" t="s">
        <v>36</v>
      </c>
      <c r="H69" s="74"/>
      <c r="I69" s="74"/>
      <c r="J69" s="74"/>
      <c r="K69" s="74"/>
      <c r="L69" s="74"/>
      <c r="M69" s="74"/>
      <c r="N69" s="74"/>
      <c r="O69" s="74"/>
      <c r="P69" s="74"/>
      <c r="Q69" s="74"/>
      <c r="R69" s="23" t="s">
        <v>33</v>
      </c>
      <c r="S69" s="74"/>
      <c r="T69" s="74"/>
      <c r="U69" s="74"/>
      <c r="V69" s="74"/>
      <c r="W69" s="74"/>
      <c r="X69" s="74"/>
      <c r="Y69" s="74"/>
      <c r="Z69" s="76" t="str">
        <f>IF(Table1[[#This Row],[1]]="","","X")</f>
        <v/>
      </c>
      <c r="AA69" s="76" t="str">
        <f>IF(AND(Table1[[#This Row],[2]]="",Table1[[#This Row],[3]]="",Table1[[#This Row],[5]]="",Table1[[#This Row],[16]]=""),"","X")</f>
        <v/>
      </c>
      <c r="AB69" s="76" t="str">
        <f>IF(AND(Table1[[#This Row],[4]]="",Table1[[#This Row],[6]]="",Table1[[#This Row],[7]]="",Table1[[#This Row],[8]]="",Table1[[#This Row],[9]]="",Table1[[#This Row],[10]]="",Table1[[#This Row],[11]]="",Table1[[#This Row],[12]]="",Table1[[#This Row],[13]]="",Table1[[#This Row],[15]]="",Table1[[#This Row],[17]]="",Table1[[#This Row],[18]]=""),"","X")</f>
        <v>X</v>
      </c>
      <c r="AC69" s="76" t="str">
        <f>IF(Table1[[#This Row],[14]]="","","X")</f>
        <v/>
      </c>
    </row>
    <row r="70" spans="1:29" ht="41.4" x14ac:dyDescent="0.3">
      <c r="A70" s="75" t="s">
        <v>5</v>
      </c>
      <c r="B70" s="39" t="s">
        <v>198</v>
      </c>
      <c r="C70" s="40" t="s">
        <v>201</v>
      </c>
      <c r="D70" s="40" t="s">
        <v>203</v>
      </c>
      <c r="E70" s="40" t="s">
        <v>30</v>
      </c>
      <c r="F70" s="40" t="s">
        <v>226</v>
      </c>
      <c r="G70" s="39" t="s">
        <v>36</v>
      </c>
      <c r="H70" s="74"/>
      <c r="I70" s="74"/>
      <c r="J70" s="74"/>
      <c r="K70" s="74"/>
      <c r="L70" s="74"/>
      <c r="M70" s="74"/>
      <c r="N70" s="23" t="s">
        <v>33</v>
      </c>
      <c r="O70" s="74"/>
      <c r="P70" s="74"/>
      <c r="Q70" s="74"/>
      <c r="R70" s="74"/>
      <c r="S70" s="74"/>
      <c r="T70" s="23" t="s">
        <v>33</v>
      </c>
      <c r="U70" s="74"/>
      <c r="V70" s="74"/>
      <c r="W70" s="74"/>
      <c r="X70" s="23" t="s">
        <v>33</v>
      </c>
      <c r="Y70" s="74"/>
      <c r="Z70" s="76" t="str">
        <f>IF(Table1[[#This Row],[1]]="","","X")</f>
        <v/>
      </c>
      <c r="AA70" s="76" t="str">
        <f>IF(AND(Table1[[#This Row],[2]]="",Table1[[#This Row],[3]]="",Table1[[#This Row],[5]]="",Table1[[#This Row],[16]]=""),"","X")</f>
        <v/>
      </c>
      <c r="AB70" s="76" t="str">
        <f>IF(AND(Table1[[#This Row],[4]]="",Table1[[#This Row],[6]]="",Table1[[#This Row],[7]]="",Table1[[#This Row],[8]]="",Table1[[#This Row],[9]]="",Table1[[#This Row],[10]]="",Table1[[#This Row],[11]]="",Table1[[#This Row],[12]]="",Table1[[#This Row],[13]]="",Table1[[#This Row],[15]]="",Table1[[#This Row],[17]]="",Table1[[#This Row],[18]]=""),"","X")</f>
        <v>X</v>
      </c>
      <c r="AC70" s="76" t="str">
        <f>IF(Table1[[#This Row],[14]]="","","X")</f>
        <v/>
      </c>
    </row>
    <row r="71" spans="1:29" ht="55.2" x14ac:dyDescent="0.3">
      <c r="A71" s="75" t="s">
        <v>5</v>
      </c>
      <c r="B71" s="39" t="s">
        <v>199</v>
      </c>
      <c r="C71" s="40" t="s">
        <v>202</v>
      </c>
      <c r="D71" s="40" t="s">
        <v>163</v>
      </c>
      <c r="E71" s="40" t="s">
        <v>30</v>
      </c>
      <c r="F71" s="40" t="s">
        <v>227</v>
      </c>
      <c r="G71" s="39" t="s">
        <v>1</v>
      </c>
      <c r="H71" s="74"/>
      <c r="I71" s="74"/>
      <c r="J71" s="74"/>
      <c r="K71" s="74"/>
      <c r="L71" s="74"/>
      <c r="M71" s="74"/>
      <c r="N71" s="23" t="s">
        <v>33</v>
      </c>
      <c r="O71" s="74"/>
      <c r="P71" s="74"/>
      <c r="Q71" s="74"/>
      <c r="R71" s="74"/>
      <c r="S71" s="23" t="s">
        <v>33</v>
      </c>
      <c r="T71" s="74"/>
      <c r="U71" s="74"/>
      <c r="V71" s="74"/>
      <c r="W71" s="74"/>
      <c r="X71" s="74"/>
      <c r="Y71" s="74"/>
      <c r="Z71" s="76" t="str">
        <f>IF(Table1[[#This Row],[1]]="","","X")</f>
        <v/>
      </c>
      <c r="AA71" s="76" t="str">
        <f>IF(AND(Table1[[#This Row],[2]]="",Table1[[#This Row],[3]]="",Table1[[#This Row],[5]]="",Table1[[#This Row],[16]]=""),"","X")</f>
        <v/>
      </c>
      <c r="AB71" s="76" t="str">
        <f>IF(AND(Table1[[#This Row],[4]]="",Table1[[#This Row],[6]]="",Table1[[#This Row],[7]]="",Table1[[#This Row],[8]]="",Table1[[#This Row],[9]]="",Table1[[#This Row],[10]]="",Table1[[#This Row],[11]]="",Table1[[#This Row],[12]]="",Table1[[#This Row],[13]]="",Table1[[#This Row],[15]]="",Table1[[#This Row],[17]]="",Table1[[#This Row],[18]]=""),"","X")</f>
        <v>X</v>
      </c>
      <c r="AC71" s="76" t="str">
        <f>IF(Table1[[#This Row],[14]]="","","X")</f>
        <v/>
      </c>
    </row>
    <row r="72" spans="1:29" ht="41.4" x14ac:dyDescent="0.3">
      <c r="A72" s="75" t="s">
        <v>5</v>
      </c>
      <c r="B72" s="39" t="s">
        <v>204</v>
      </c>
      <c r="C72" s="40" t="s">
        <v>206</v>
      </c>
      <c r="D72" s="40" t="s">
        <v>28</v>
      </c>
      <c r="E72" s="40" t="s">
        <v>28</v>
      </c>
      <c r="F72" s="40" t="s">
        <v>225</v>
      </c>
      <c r="G72" s="39" t="s">
        <v>36</v>
      </c>
      <c r="H72" s="74"/>
      <c r="I72" s="74"/>
      <c r="J72" s="23" t="s">
        <v>33</v>
      </c>
      <c r="K72" s="74"/>
      <c r="L72" s="74"/>
      <c r="M72" s="74"/>
      <c r="N72" s="74"/>
      <c r="O72" s="74"/>
      <c r="P72" s="74"/>
      <c r="Q72" s="74"/>
      <c r="R72" s="74"/>
      <c r="S72" s="74"/>
      <c r="T72" s="74"/>
      <c r="U72" s="74"/>
      <c r="V72" s="74"/>
      <c r="W72" s="74"/>
      <c r="X72" s="74"/>
      <c r="Y72" s="74"/>
      <c r="Z72" s="76" t="str">
        <f>IF(Table1[[#This Row],[1]]="","","X")</f>
        <v/>
      </c>
      <c r="AA72" s="76" t="str">
        <f>IF(AND(Table1[[#This Row],[2]]="",Table1[[#This Row],[3]]="",Table1[[#This Row],[5]]="",Table1[[#This Row],[16]]=""),"","X")</f>
        <v>X</v>
      </c>
      <c r="AB72" s="76" t="str">
        <f>IF(AND(Table1[[#This Row],[4]]="",Table1[[#This Row],[6]]="",Table1[[#This Row],[7]]="",Table1[[#This Row],[8]]="",Table1[[#This Row],[9]]="",Table1[[#This Row],[10]]="",Table1[[#This Row],[11]]="",Table1[[#This Row],[12]]="",Table1[[#This Row],[13]]="",Table1[[#This Row],[15]]="",Table1[[#This Row],[17]]="",Table1[[#This Row],[18]]=""),"","X")</f>
        <v/>
      </c>
      <c r="AC72" s="76" t="str">
        <f>IF(Table1[[#This Row],[14]]="","","X")</f>
        <v/>
      </c>
    </row>
    <row r="73" spans="1:29" ht="27.6" x14ac:dyDescent="0.3">
      <c r="A73" s="75" t="s">
        <v>5</v>
      </c>
      <c r="B73" s="39" t="s">
        <v>205</v>
      </c>
      <c r="C73" s="40" t="s">
        <v>207</v>
      </c>
      <c r="D73" s="40" t="s">
        <v>28</v>
      </c>
      <c r="E73" s="40" t="s">
        <v>28</v>
      </c>
      <c r="F73" s="40" t="s">
        <v>224</v>
      </c>
      <c r="G73" s="39" t="s">
        <v>36</v>
      </c>
      <c r="H73" s="23" t="s">
        <v>33</v>
      </c>
      <c r="I73" s="74"/>
      <c r="J73" s="23" t="s">
        <v>33</v>
      </c>
      <c r="K73" s="74"/>
      <c r="L73" s="74"/>
      <c r="M73" s="74"/>
      <c r="N73" s="23" t="s">
        <v>33</v>
      </c>
      <c r="O73" s="74"/>
      <c r="P73" s="74"/>
      <c r="Q73" s="74"/>
      <c r="R73" s="74"/>
      <c r="S73" s="23" t="s">
        <v>33</v>
      </c>
      <c r="T73" s="74"/>
      <c r="U73" s="74"/>
      <c r="V73" s="74"/>
      <c r="W73" s="74"/>
      <c r="X73" s="74"/>
      <c r="Y73" s="74"/>
      <c r="Z73" s="76" t="str">
        <f>IF(Table1[[#This Row],[1]]="","","X")</f>
        <v>X</v>
      </c>
      <c r="AA73" s="76" t="str">
        <f>IF(AND(Table1[[#This Row],[2]]="",Table1[[#This Row],[3]]="",Table1[[#This Row],[5]]="",Table1[[#This Row],[16]]=""),"","X")</f>
        <v>X</v>
      </c>
      <c r="AB73" s="76" t="str">
        <f>IF(AND(Table1[[#This Row],[4]]="",Table1[[#This Row],[6]]="",Table1[[#This Row],[7]]="",Table1[[#This Row],[8]]="",Table1[[#This Row],[9]]="",Table1[[#This Row],[10]]="",Table1[[#This Row],[11]]="",Table1[[#This Row],[12]]="",Table1[[#This Row],[13]]="",Table1[[#This Row],[15]]="",Table1[[#This Row],[17]]="",Table1[[#This Row],[18]]=""),"","X")</f>
        <v>X</v>
      </c>
      <c r="AC73" s="76" t="str">
        <f>IF(Table1[[#This Row],[14]]="","","X")</f>
        <v/>
      </c>
    </row>
    <row r="74" spans="1:29" ht="41.4" x14ac:dyDescent="0.3">
      <c r="A74" s="75" t="s">
        <v>6</v>
      </c>
      <c r="B74" s="39" t="s">
        <v>208</v>
      </c>
      <c r="C74" s="40" t="s">
        <v>209</v>
      </c>
      <c r="D74" s="40" t="s">
        <v>28</v>
      </c>
      <c r="E74" s="40" t="s">
        <v>28</v>
      </c>
      <c r="F74" s="40" t="s">
        <v>225</v>
      </c>
      <c r="G74" s="39" t="s">
        <v>36</v>
      </c>
      <c r="H74" s="74"/>
      <c r="I74" s="74"/>
      <c r="J74" s="74"/>
      <c r="K74" s="74"/>
      <c r="L74" s="74"/>
      <c r="M74" s="74"/>
      <c r="N74" s="74"/>
      <c r="O74" s="74"/>
      <c r="P74" s="74"/>
      <c r="Q74" s="74"/>
      <c r="R74" s="74"/>
      <c r="S74" s="74"/>
      <c r="T74" s="74"/>
      <c r="U74" s="74"/>
      <c r="V74" s="74"/>
      <c r="W74" s="74"/>
      <c r="X74" s="74"/>
      <c r="Y74" s="74"/>
      <c r="Z74" s="76" t="str">
        <f>IF(Table1[[#This Row],[1]]="","","X")</f>
        <v/>
      </c>
      <c r="AA74" s="76" t="str">
        <f>IF(AND(Table1[[#This Row],[2]]="",Table1[[#This Row],[3]]="",Table1[[#This Row],[5]]="",Table1[[#This Row],[16]]=""),"","X")</f>
        <v/>
      </c>
      <c r="AB74" s="76" t="str">
        <f>IF(AND(Table1[[#This Row],[4]]="",Table1[[#This Row],[6]]="",Table1[[#This Row],[7]]="",Table1[[#This Row],[8]]="",Table1[[#This Row],[9]]="",Table1[[#This Row],[10]]="",Table1[[#This Row],[11]]="",Table1[[#This Row],[12]]="",Table1[[#This Row],[13]]="",Table1[[#This Row],[15]]="",Table1[[#This Row],[17]]="",Table1[[#This Row],[18]]=""),"","X")</f>
        <v/>
      </c>
      <c r="AC74" s="76" t="str">
        <f>IF(Table1[[#This Row],[14]]="","","X")</f>
        <v/>
      </c>
    </row>
    <row r="75" spans="1:29" ht="55.2" x14ac:dyDescent="0.3">
      <c r="A75" s="75" t="s">
        <v>7</v>
      </c>
      <c r="B75" s="39" t="s">
        <v>210</v>
      </c>
      <c r="C75" s="40" t="s">
        <v>211</v>
      </c>
      <c r="D75" s="40" t="s">
        <v>99</v>
      </c>
      <c r="E75" s="40" t="s">
        <v>73</v>
      </c>
      <c r="F75" s="40" t="s">
        <v>224</v>
      </c>
      <c r="G75" s="39" t="s">
        <v>36</v>
      </c>
      <c r="H75" s="74"/>
      <c r="I75" s="74"/>
      <c r="J75" s="74"/>
      <c r="K75" s="74"/>
      <c r="L75" s="74"/>
      <c r="M75" s="74"/>
      <c r="N75" s="74"/>
      <c r="O75" s="74"/>
      <c r="P75" s="74"/>
      <c r="Q75" s="23" t="s">
        <v>33</v>
      </c>
      <c r="R75" s="74"/>
      <c r="S75" s="74"/>
      <c r="T75" s="74"/>
      <c r="U75" s="74"/>
      <c r="V75" s="74"/>
      <c r="W75" s="74"/>
      <c r="X75" s="74"/>
      <c r="Y75" s="74"/>
      <c r="Z75" s="76" t="str">
        <f>IF(Table1[[#This Row],[1]]="","","X")</f>
        <v/>
      </c>
      <c r="AA75" s="76" t="str">
        <f>IF(AND(Table1[[#This Row],[2]]="",Table1[[#This Row],[3]]="",Table1[[#This Row],[5]]="",Table1[[#This Row],[16]]=""),"","X")</f>
        <v/>
      </c>
      <c r="AB75" s="76" t="str">
        <f>IF(AND(Table1[[#This Row],[4]]="",Table1[[#This Row],[6]]="",Table1[[#This Row],[7]]="",Table1[[#This Row],[8]]="",Table1[[#This Row],[9]]="",Table1[[#This Row],[10]]="",Table1[[#This Row],[11]]="",Table1[[#This Row],[12]]="",Table1[[#This Row],[13]]="",Table1[[#This Row],[15]]="",Table1[[#This Row],[17]]="",Table1[[#This Row],[18]]=""),"","X")</f>
        <v>X</v>
      </c>
      <c r="AC75" s="76" t="str">
        <f>IF(Table1[[#This Row],[14]]="","","X")</f>
        <v/>
      </c>
    </row>
    <row r="76" spans="1:29" ht="69" x14ac:dyDescent="0.3">
      <c r="A76" s="75" t="s">
        <v>39</v>
      </c>
      <c r="B76" s="39" t="s">
        <v>212</v>
      </c>
      <c r="C76" s="40" t="s">
        <v>213</v>
      </c>
      <c r="D76" s="40" t="s">
        <v>28</v>
      </c>
      <c r="E76" s="40" t="s">
        <v>28</v>
      </c>
      <c r="F76" s="40" t="s">
        <v>225</v>
      </c>
      <c r="G76" s="39" t="s">
        <v>36</v>
      </c>
      <c r="H76" s="74"/>
      <c r="I76" s="74"/>
      <c r="J76" s="74"/>
      <c r="K76" s="74"/>
      <c r="L76" s="74"/>
      <c r="M76" s="74"/>
      <c r="N76" s="74"/>
      <c r="O76" s="74"/>
      <c r="P76" s="74"/>
      <c r="Q76" s="74"/>
      <c r="R76" s="74"/>
      <c r="S76" s="74"/>
      <c r="T76" s="74"/>
      <c r="U76" s="74"/>
      <c r="V76" s="74"/>
      <c r="W76" s="74"/>
      <c r="X76" s="74"/>
      <c r="Y76" s="74"/>
      <c r="Z76" s="76" t="str">
        <f>IF(Table1[[#This Row],[1]]="","","X")</f>
        <v/>
      </c>
      <c r="AA76" s="76" t="str">
        <f>IF(AND(Table1[[#This Row],[2]]="",Table1[[#This Row],[3]]="",Table1[[#This Row],[5]]="",Table1[[#This Row],[16]]=""),"","X")</f>
        <v/>
      </c>
      <c r="AB76" s="76" t="str">
        <f>IF(AND(Table1[[#This Row],[4]]="",Table1[[#This Row],[6]]="",Table1[[#This Row],[7]]="",Table1[[#This Row],[8]]="",Table1[[#This Row],[9]]="",Table1[[#This Row],[10]]="",Table1[[#This Row],[11]]="",Table1[[#This Row],[12]]="",Table1[[#This Row],[13]]="",Table1[[#This Row],[15]]="",Table1[[#This Row],[17]]="",Table1[[#This Row],[18]]=""),"","X")</f>
        <v/>
      </c>
      <c r="AC76" s="76" t="str">
        <f>IF(Table1[[#This Row],[14]]="","","X")</f>
        <v/>
      </c>
    </row>
    <row r="77" spans="1:29" ht="41.4" x14ac:dyDescent="0.3">
      <c r="A77" s="39" t="s">
        <v>59</v>
      </c>
      <c r="B77" s="39" t="s">
        <v>214</v>
      </c>
      <c r="C77" s="40" t="s">
        <v>215</v>
      </c>
      <c r="D77" s="40" t="s">
        <v>28</v>
      </c>
      <c r="E77" s="40" t="s">
        <v>28</v>
      </c>
      <c r="F77" s="40" t="s">
        <v>224</v>
      </c>
      <c r="G77" s="39" t="s">
        <v>36</v>
      </c>
      <c r="H77" s="23" t="s">
        <v>33</v>
      </c>
      <c r="I77" s="74"/>
      <c r="J77" s="23" t="s">
        <v>33</v>
      </c>
      <c r="K77" s="74"/>
      <c r="L77" s="74"/>
      <c r="M77" s="74"/>
      <c r="N77" s="23" t="s">
        <v>33</v>
      </c>
      <c r="O77" s="74"/>
      <c r="P77" s="74"/>
      <c r="Q77" s="74"/>
      <c r="R77" s="74"/>
      <c r="S77" s="23" t="s">
        <v>33</v>
      </c>
      <c r="T77" s="74"/>
      <c r="U77" s="74"/>
      <c r="V77" s="74"/>
      <c r="W77" s="74"/>
      <c r="X77" s="74"/>
      <c r="Y77" s="74"/>
      <c r="Z77" s="76" t="str">
        <f>IF(Table1[[#This Row],[1]]="","","X")</f>
        <v>X</v>
      </c>
      <c r="AA77" s="76" t="str">
        <f>IF(AND(Table1[[#This Row],[2]]="",Table1[[#This Row],[3]]="",Table1[[#This Row],[5]]="",Table1[[#This Row],[16]]=""),"","X")</f>
        <v>X</v>
      </c>
      <c r="AB77" s="76" t="str">
        <f>IF(AND(Table1[[#This Row],[4]]="",Table1[[#This Row],[6]]="",Table1[[#This Row],[7]]="",Table1[[#This Row],[8]]="",Table1[[#This Row],[9]]="",Table1[[#This Row],[10]]="",Table1[[#This Row],[11]]="",Table1[[#This Row],[12]]="",Table1[[#This Row],[13]]="",Table1[[#This Row],[15]]="",Table1[[#This Row],[17]]="",Table1[[#This Row],[18]]=""),"","X")</f>
        <v>X</v>
      </c>
      <c r="AC77" s="76" t="str">
        <f>IF(Table1[[#This Row],[14]]="","","X")</f>
        <v/>
      </c>
    </row>
    <row r="78" spans="1:29" ht="27.6" x14ac:dyDescent="0.3">
      <c r="A78" s="75" t="s">
        <v>32</v>
      </c>
      <c r="B78" s="39" t="s">
        <v>216</v>
      </c>
      <c r="C78" s="40" t="s">
        <v>217</v>
      </c>
      <c r="D78" s="40" t="s">
        <v>218</v>
      </c>
      <c r="E78" s="40" t="s">
        <v>73</v>
      </c>
      <c r="F78" s="40" t="s">
        <v>225</v>
      </c>
      <c r="G78" s="39" t="s">
        <v>36</v>
      </c>
      <c r="H78" s="74"/>
      <c r="I78" s="74"/>
      <c r="J78" s="74"/>
      <c r="K78" s="74"/>
      <c r="L78" s="74"/>
      <c r="M78" s="74"/>
      <c r="N78" s="74"/>
      <c r="O78" s="74"/>
      <c r="P78" s="74"/>
      <c r="Q78" s="23" t="s">
        <v>33</v>
      </c>
      <c r="R78" s="74"/>
      <c r="S78" s="74"/>
      <c r="T78" s="74"/>
      <c r="U78" s="74"/>
      <c r="V78" s="74"/>
      <c r="W78" s="74"/>
      <c r="X78" s="74"/>
      <c r="Y78" s="74"/>
      <c r="Z78" s="76" t="str">
        <f>IF(Table1[[#This Row],[1]]="","","X")</f>
        <v/>
      </c>
      <c r="AA78" s="76" t="str">
        <f>IF(AND(Table1[[#This Row],[2]]="",Table1[[#This Row],[3]]="",Table1[[#This Row],[5]]="",Table1[[#This Row],[16]]=""),"","X")</f>
        <v/>
      </c>
      <c r="AB78" s="76" t="str">
        <f>IF(AND(Table1[[#This Row],[4]]="",Table1[[#This Row],[6]]="",Table1[[#This Row],[7]]="",Table1[[#This Row],[8]]="",Table1[[#This Row],[9]]="",Table1[[#This Row],[10]]="",Table1[[#This Row],[11]]="",Table1[[#This Row],[12]]="",Table1[[#This Row],[13]]="",Table1[[#This Row],[15]]="",Table1[[#This Row],[17]]="",Table1[[#This Row],[18]]=""),"","X")</f>
        <v>X</v>
      </c>
      <c r="AC78" s="76" t="str">
        <f>IF(Table1[[#This Row],[14]]="","","X")</f>
        <v/>
      </c>
    </row>
    <row r="79" spans="1:29" ht="41.4" x14ac:dyDescent="0.3">
      <c r="A79" s="75" t="s">
        <v>35</v>
      </c>
      <c r="B79" s="39" t="s">
        <v>219</v>
      </c>
      <c r="C79" s="40" t="s">
        <v>215</v>
      </c>
      <c r="D79" s="40" t="s">
        <v>28</v>
      </c>
      <c r="E79" s="40" t="s">
        <v>28</v>
      </c>
      <c r="F79" s="40" t="s">
        <v>227</v>
      </c>
      <c r="G79" s="39" t="s">
        <v>36</v>
      </c>
      <c r="H79" s="23" t="s">
        <v>33</v>
      </c>
      <c r="I79" s="74"/>
      <c r="J79" s="23" t="s">
        <v>33</v>
      </c>
      <c r="K79" s="74"/>
      <c r="L79" s="74"/>
      <c r="M79" s="74"/>
      <c r="N79" s="23" t="s">
        <v>33</v>
      </c>
      <c r="O79" s="74"/>
      <c r="P79" s="74"/>
      <c r="Q79" s="74"/>
      <c r="R79" s="74"/>
      <c r="S79" s="23" t="s">
        <v>33</v>
      </c>
      <c r="T79" s="74"/>
      <c r="U79" s="74"/>
      <c r="V79" s="74"/>
      <c r="W79" s="74"/>
      <c r="X79" s="74"/>
      <c r="Y79" s="74"/>
      <c r="Z79" s="76" t="str">
        <f>IF(Table1[[#This Row],[1]]="","","X")</f>
        <v>X</v>
      </c>
      <c r="AA79" s="76" t="str">
        <f>IF(AND(Table1[[#This Row],[2]]="",Table1[[#This Row],[3]]="",Table1[[#This Row],[5]]="",Table1[[#This Row],[16]]=""),"","X")</f>
        <v>X</v>
      </c>
      <c r="AB79" s="76" t="str">
        <f>IF(AND(Table1[[#This Row],[4]]="",Table1[[#This Row],[6]]="",Table1[[#This Row],[7]]="",Table1[[#This Row],[8]]="",Table1[[#This Row],[9]]="",Table1[[#This Row],[10]]="",Table1[[#This Row],[11]]="",Table1[[#This Row],[12]]="",Table1[[#This Row],[13]]="",Table1[[#This Row],[15]]="",Table1[[#This Row],[17]]="",Table1[[#This Row],[18]]=""),"","X")</f>
        <v>X</v>
      </c>
      <c r="AC79" s="76" t="str">
        <f>IF(Table1[[#This Row],[14]]="","","X")</f>
        <v/>
      </c>
    </row>
    <row r="80" spans="1:29" ht="27.6" x14ac:dyDescent="0.3">
      <c r="A80" s="75" t="s">
        <v>6</v>
      </c>
      <c r="B80" s="39" t="s">
        <v>232</v>
      </c>
      <c r="C80" s="40" t="s">
        <v>233</v>
      </c>
      <c r="D80" s="40" t="s">
        <v>28</v>
      </c>
      <c r="E80" s="40" t="s">
        <v>28</v>
      </c>
      <c r="F80" s="40" t="s">
        <v>224</v>
      </c>
      <c r="G80" s="39" t="s">
        <v>36</v>
      </c>
      <c r="H80" s="74"/>
      <c r="I80" s="74"/>
      <c r="J80" s="23" t="s">
        <v>33</v>
      </c>
      <c r="K80" s="74"/>
      <c r="L80" s="74"/>
      <c r="M80" s="74"/>
      <c r="N80" s="74"/>
      <c r="O80" s="74"/>
      <c r="P80" s="74"/>
      <c r="Q80" s="74"/>
      <c r="R80" s="74"/>
      <c r="S80" s="74"/>
      <c r="T80" s="74"/>
      <c r="U80" s="74"/>
      <c r="V80" s="74"/>
      <c r="W80" s="74"/>
      <c r="X80" s="74"/>
      <c r="Y80" s="74"/>
      <c r="Z80" s="76" t="str">
        <f>IF(Table1[[#This Row],[1]]="","","X")</f>
        <v/>
      </c>
      <c r="AA80" s="76" t="str">
        <f>IF(AND(Table1[[#This Row],[2]]="",Table1[[#This Row],[3]]="",Table1[[#This Row],[5]]="",Table1[[#This Row],[16]]=""),"","X")</f>
        <v>X</v>
      </c>
      <c r="AB80" s="76" t="str">
        <f>IF(AND(Table1[[#This Row],[4]]="",Table1[[#This Row],[6]]="",Table1[[#This Row],[7]]="",Table1[[#This Row],[8]]="",Table1[[#This Row],[9]]="",Table1[[#This Row],[10]]="",Table1[[#This Row],[11]]="",Table1[[#This Row],[12]]="",Table1[[#This Row],[13]]="",Table1[[#This Row],[15]]="",Table1[[#This Row],[17]]="",Table1[[#This Row],[18]]=""),"","X")</f>
        <v/>
      </c>
      <c r="AC80" s="76" t="str">
        <f>IF(Table1[[#This Row],[14]]="","","X")</f>
        <v/>
      </c>
    </row>
    <row r="81" spans="1:29" ht="82.8" x14ac:dyDescent="0.3">
      <c r="A81" s="75" t="s">
        <v>5</v>
      </c>
      <c r="B81" s="39" t="s">
        <v>234</v>
      </c>
      <c r="C81" s="40" t="s">
        <v>241</v>
      </c>
      <c r="D81" s="40" t="s">
        <v>28</v>
      </c>
      <c r="E81" s="40" t="s">
        <v>28</v>
      </c>
      <c r="F81" s="40" t="s">
        <v>225</v>
      </c>
      <c r="G81" s="39" t="s">
        <v>36</v>
      </c>
      <c r="H81" s="74"/>
      <c r="I81" s="74"/>
      <c r="J81" s="74"/>
      <c r="K81" s="74"/>
      <c r="L81" s="74"/>
      <c r="M81" s="74"/>
      <c r="N81" s="23" t="s">
        <v>33</v>
      </c>
      <c r="O81" s="74"/>
      <c r="P81" s="74"/>
      <c r="Q81" s="74"/>
      <c r="R81" s="74"/>
      <c r="S81" s="74"/>
      <c r="T81" s="74"/>
      <c r="U81" s="74"/>
      <c r="V81" s="74"/>
      <c r="W81" s="74"/>
      <c r="X81" s="74"/>
      <c r="Y81" s="74"/>
      <c r="Z81" s="76" t="str">
        <f>IF(Table1[[#This Row],[1]]="","","X")</f>
        <v/>
      </c>
      <c r="AA81" s="76" t="str">
        <f>IF(AND(Table1[[#This Row],[2]]="",Table1[[#This Row],[3]]="",Table1[[#This Row],[5]]="",Table1[[#This Row],[16]]=""),"","X")</f>
        <v/>
      </c>
      <c r="AB81" s="76" t="str">
        <f>IF(AND(Table1[[#This Row],[4]]="",Table1[[#This Row],[6]]="",Table1[[#This Row],[7]]="",Table1[[#This Row],[8]]="",Table1[[#This Row],[9]]="",Table1[[#This Row],[10]]="",Table1[[#This Row],[11]]="",Table1[[#This Row],[12]]="",Table1[[#This Row],[13]]="",Table1[[#This Row],[15]]="",Table1[[#This Row],[17]]="",Table1[[#This Row],[18]]=""),"","X")</f>
        <v>X</v>
      </c>
      <c r="AC81" s="76" t="str">
        <f>IF(Table1[[#This Row],[14]]="","","X")</f>
        <v/>
      </c>
    </row>
    <row r="82" spans="1:29" ht="55.2" x14ac:dyDescent="0.3">
      <c r="A82" s="75" t="s">
        <v>5</v>
      </c>
      <c r="B82" s="39" t="s">
        <v>235</v>
      </c>
      <c r="C82" s="40" t="s">
        <v>242</v>
      </c>
      <c r="D82" s="40" t="s">
        <v>28</v>
      </c>
      <c r="E82" s="40" t="s">
        <v>28</v>
      </c>
      <c r="F82" s="40" t="s">
        <v>228</v>
      </c>
      <c r="G82" s="39" t="s">
        <v>36</v>
      </c>
      <c r="H82" s="74"/>
      <c r="I82" s="74"/>
      <c r="J82" s="23" t="s">
        <v>33</v>
      </c>
      <c r="K82" s="74"/>
      <c r="L82" s="74"/>
      <c r="M82" s="74"/>
      <c r="N82" s="74"/>
      <c r="O82" s="74"/>
      <c r="P82" s="74"/>
      <c r="Q82" s="74"/>
      <c r="R82" s="74"/>
      <c r="S82" s="74"/>
      <c r="T82" s="74"/>
      <c r="U82" s="74"/>
      <c r="V82" s="74"/>
      <c r="W82" s="74"/>
      <c r="X82" s="74"/>
      <c r="Y82" s="74"/>
      <c r="Z82" s="76" t="str">
        <f>IF(Table1[[#This Row],[1]]="","","X")</f>
        <v/>
      </c>
      <c r="AA82" s="76" t="str">
        <f>IF(AND(Table1[[#This Row],[2]]="",Table1[[#This Row],[3]]="",Table1[[#This Row],[5]]="",Table1[[#This Row],[16]]=""),"","X")</f>
        <v>X</v>
      </c>
      <c r="AB82" s="76" t="str">
        <f>IF(AND(Table1[[#This Row],[4]]="",Table1[[#This Row],[6]]="",Table1[[#This Row],[7]]="",Table1[[#This Row],[8]]="",Table1[[#This Row],[9]]="",Table1[[#This Row],[10]]="",Table1[[#This Row],[11]]="",Table1[[#This Row],[12]]="",Table1[[#This Row],[13]]="",Table1[[#This Row],[15]]="",Table1[[#This Row],[17]]="",Table1[[#This Row],[18]]=""),"","X")</f>
        <v/>
      </c>
      <c r="AC82" s="76" t="str">
        <f>IF(Table1[[#This Row],[14]]="","","X")</f>
        <v/>
      </c>
    </row>
    <row r="83" spans="1:29" ht="69" x14ac:dyDescent="0.3">
      <c r="A83" s="75" t="s">
        <v>5</v>
      </c>
      <c r="B83" s="39" t="s">
        <v>236</v>
      </c>
      <c r="C83" s="40" t="s">
        <v>243</v>
      </c>
      <c r="D83" s="40" t="s">
        <v>28</v>
      </c>
      <c r="E83" s="40" t="s">
        <v>28</v>
      </c>
      <c r="F83" s="40" t="s">
        <v>226</v>
      </c>
      <c r="G83" s="39" t="s">
        <v>36</v>
      </c>
      <c r="H83" s="74"/>
      <c r="I83" s="74"/>
      <c r="J83" s="74"/>
      <c r="K83" s="74"/>
      <c r="L83" s="23" t="s">
        <v>33</v>
      </c>
      <c r="M83" s="74"/>
      <c r="N83" s="74"/>
      <c r="O83" s="74"/>
      <c r="P83" s="74"/>
      <c r="Q83" s="74"/>
      <c r="R83" s="74"/>
      <c r="S83" s="74"/>
      <c r="T83" s="74"/>
      <c r="U83" s="23" t="s">
        <v>33</v>
      </c>
      <c r="V83" s="74"/>
      <c r="W83" s="74"/>
      <c r="X83" s="74"/>
      <c r="Y83" s="74"/>
      <c r="Z83" s="76" t="str">
        <f>IF(Table1[[#This Row],[1]]="","","X")</f>
        <v/>
      </c>
      <c r="AA83" s="76" t="str">
        <f>IF(AND(Table1[[#This Row],[2]]="",Table1[[#This Row],[3]]="",Table1[[#This Row],[5]]="",Table1[[#This Row],[16]]=""),"","X")</f>
        <v>X</v>
      </c>
      <c r="AB83" s="76" t="str">
        <f>IF(AND(Table1[[#This Row],[4]]="",Table1[[#This Row],[6]]="",Table1[[#This Row],[7]]="",Table1[[#This Row],[8]]="",Table1[[#This Row],[9]]="",Table1[[#This Row],[10]]="",Table1[[#This Row],[11]]="",Table1[[#This Row],[12]]="",Table1[[#This Row],[13]]="",Table1[[#This Row],[15]]="",Table1[[#This Row],[17]]="",Table1[[#This Row],[18]]=""),"","X")</f>
        <v/>
      </c>
      <c r="AC83" s="76" t="str">
        <f>IF(Table1[[#This Row],[14]]="","","X")</f>
        <v>X</v>
      </c>
    </row>
    <row r="84" spans="1:29" ht="27.6" x14ac:dyDescent="0.3">
      <c r="A84" s="75" t="s">
        <v>5</v>
      </c>
      <c r="B84" s="39" t="s">
        <v>237</v>
      </c>
      <c r="C84" s="40" t="s">
        <v>244</v>
      </c>
      <c r="D84" s="40" t="s">
        <v>28</v>
      </c>
      <c r="E84" s="40" t="s">
        <v>28</v>
      </c>
      <c r="F84" s="40" t="s">
        <v>225</v>
      </c>
      <c r="G84" s="39" t="s">
        <v>36</v>
      </c>
      <c r="H84" s="74"/>
      <c r="I84" s="23" t="s">
        <v>33</v>
      </c>
      <c r="J84" s="23"/>
      <c r="K84" s="74"/>
      <c r="L84" s="74"/>
      <c r="M84" s="74"/>
      <c r="N84" s="74"/>
      <c r="O84" s="74"/>
      <c r="P84" s="74"/>
      <c r="Q84" s="74"/>
      <c r="R84" s="74"/>
      <c r="S84" s="74"/>
      <c r="T84" s="74"/>
      <c r="U84" s="74"/>
      <c r="V84" s="74"/>
      <c r="W84" s="74"/>
      <c r="X84" s="74"/>
      <c r="Y84" s="74"/>
      <c r="Z84" s="76" t="str">
        <f>IF(Table1[[#This Row],[1]]="","","X")</f>
        <v/>
      </c>
      <c r="AA84" s="76" t="str">
        <f>IF(AND(Table1[[#This Row],[2]]="",Table1[[#This Row],[3]]="",Table1[[#This Row],[5]]="",Table1[[#This Row],[16]]=""),"","X")</f>
        <v>X</v>
      </c>
      <c r="AB84" s="76" t="str">
        <f>IF(AND(Table1[[#This Row],[4]]="",Table1[[#This Row],[6]]="",Table1[[#This Row],[7]]="",Table1[[#This Row],[8]]="",Table1[[#This Row],[9]]="",Table1[[#This Row],[10]]="",Table1[[#This Row],[11]]="",Table1[[#This Row],[12]]="",Table1[[#This Row],[13]]="",Table1[[#This Row],[15]]="",Table1[[#This Row],[17]]="",Table1[[#This Row],[18]]=""),"","X")</f>
        <v/>
      </c>
      <c r="AC84" s="76" t="str">
        <f>IF(Table1[[#This Row],[14]]="","","X")</f>
        <v/>
      </c>
    </row>
    <row r="85" spans="1:29" ht="41.4" x14ac:dyDescent="0.3">
      <c r="A85" s="75" t="s">
        <v>5</v>
      </c>
      <c r="B85" s="39" t="s">
        <v>238</v>
      </c>
      <c r="C85" s="40" t="s">
        <v>245</v>
      </c>
      <c r="D85" s="40" t="s">
        <v>28</v>
      </c>
      <c r="E85" s="40" t="s">
        <v>28</v>
      </c>
      <c r="F85" s="40" t="s">
        <v>224</v>
      </c>
      <c r="G85" s="39" t="s">
        <v>36</v>
      </c>
      <c r="H85" s="74"/>
      <c r="I85" s="74"/>
      <c r="J85" s="23" t="s">
        <v>33</v>
      </c>
      <c r="K85" s="74"/>
      <c r="L85" s="74"/>
      <c r="M85" s="74"/>
      <c r="N85" s="74"/>
      <c r="O85" s="74"/>
      <c r="P85" s="74"/>
      <c r="Q85" s="74"/>
      <c r="R85" s="74"/>
      <c r="S85" s="74"/>
      <c r="T85" s="74"/>
      <c r="U85" s="74"/>
      <c r="V85" s="74"/>
      <c r="W85" s="74"/>
      <c r="X85" s="74"/>
      <c r="Y85" s="74"/>
      <c r="Z85" s="76" t="str">
        <f>IF(Table1[[#This Row],[1]]="","","X")</f>
        <v/>
      </c>
      <c r="AA85" s="76" t="str">
        <f>IF(AND(Table1[[#This Row],[2]]="",Table1[[#This Row],[3]]="",Table1[[#This Row],[5]]="",Table1[[#This Row],[16]]=""),"","X")</f>
        <v>X</v>
      </c>
      <c r="AB85" s="76" t="str">
        <f>IF(AND(Table1[[#This Row],[4]]="",Table1[[#This Row],[6]]="",Table1[[#This Row],[7]]="",Table1[[#This Row],[8]]="",Table1[[#This Row],[9]]="",Table1[[#This Row],[10]]="",Table1[[#This Row],[11]]="",Table1[[#This Row],[12]]="",Table1[[#This Row],[13]]="",Table1[[#This Row],[15]]="",Table1[[#This Row],[17]]="",Table1[[#This Row],[18]]=""),"","X")</f>
        <v/>
      </c>
      <c r="AC85" s="76" t="str">
        <f>IF(Table1[[#This Row],[14]]="","","X")</f>
        <v/>
      </c>
    </row>
    <row r="86" spans="1:29" ht="55.2" x14ac:dyDescent="0.3">
      <c r="A86" s="75" t="s">
        <v>5</v>
      </c>
      <c r="B86" s="39" t="s">
        <v>239</v>
      </c>
      <c r="C86" s="40" t="s">
        <v>246</v>
      </c>
      <c r="D86" s="40" t="s">
        <v>28</v>
      </c>
      <c r="E86" s="40" t="s">
        <v>28</v>
      </c>
      <c r="F86" s="40" t="s">
        <v>225</v>
      </c>
      <c r="G86" s="39" t="s">
        <v>36</v>
      </c>
      <c r="H86" s="74"/>
      <c r="I86" s="74"/>
      <c r="J86" s="74"/>
      <c r="K86" s="74"/>
      <c r="L86" s="74"/>
      <c r="M86" s="74"/>
      <c r="N86" s="74"/>
      <c r="O86" s="74"/>
      <c r="P86" s="74"/>
      <c r="Q86" s="74"/>
      <c r="R86" s="74"/>
      <c r="S86" s="74"/>
      <c r="T86" s="74"/>
      <c r="U86" s="74"/>
      <c r="V86" s="74"/>
      <c r="W86" s="74"/>
      <c r="X86" s="74"/>
      <c r="Y86" s="74"/>
      <c r="Z86" s="76" t="str">
        <f>IF(Table1[[#This Row],[1]]="","","X")</f>
        <v/>
      </c>
      <c r="AA86" s="76" t="str">
        <f>IF(AND(Table1[[#This Row],[2]]="",Table1[[#This Row],[3]]="",Table1[[#This Row],[5]]="",Table1[[#This Row],[16]]=""),"","X")</f>
        <v/>
      </c>
      <c r="AB86" s="76" t="str">
        <f>IF(AND(Table1[[#This Row],[4]]="",Table1[[#This Row],[6]]="",Table1[[#This Row],[7]]="",Table1[[#This Row],[8]]="",Table1[[#This Row],[9]]="",Table1[[#This Row],[10]]="",Table1[[#This Row],[11]]="",Table1[[#This Row],[12]]="",Table1[[#This Row],[13]]="",Table1[[#This Row],[15]]="",Table1[[#This Row],[17]]="",Table1[[#This Row],[18]]=""),"","X")</f>
        <v/>
      </c>
      <c r="AC86" s="76" t="str">
        <f>IF(Table1[[#This Row],[14]]="","","X")</f>
        <v/>
      </c>
    </row>
    <row r="87" spans="1:29" ht="41.4" x14ac:dyDescent="0.3">
      <c r="A87" s="75" t="s">
        <v>5</v>
      </c>
      <c r="B87" s="39" t="s">
        <v>240</v>
      </c>
      <c r="C87" s="40" t="s">
        <v>247</v>
      </c>
      <c r="D87" s="40" t="s">
        <v>28</v>
      </c>
      <c r="E87" s="40" t="s">
        <v>28</v>
      </c>
      <c r="F87" s="40" t="s">
        <v>226</v>
      </c>
      <c r="G87" s="39" t="s">
        <v>36</v>
      </c>
      <c r="H87" s="74"/>
      <c r="I87" s="74"/>
      <c r="J87" s="74"/>
      <c r="K87" s="74"/>
      <c r="L87" s="74"/>
      <c r="M87" s="74"/>
      <c r="N87" s="74"/>
      <c r="O87" s="74"/>
      <c r="P87" s="74"/>
      <c r="Q87" s="23" t="s">
        <v>33</v>
      </c>
      <c r="R87" s="74"/>
      <c r="S87" s="74"/>
      <c r="T87" s="74"/>
      <c r="U87" s="74"/>
      <c r="V87" s="74"/>
      <c r="W87" s="74"/>
      <c r="X87" s="74"/>
      <c r="Y87" s="74"/>
      <c r="Z87" s="76" t="str">
        <f>IF(Table1[[#This Row],[1]]="","","X")</f>
        <v/>
      </c>
      <c r="AA87" s="76" t="str">
        <f>IF(AND(Table1[[#This Row],[2]]="",Table1[[#This Row],[3]]="",Table1[[#This Row],[5]]="",Table1[[#This Row],[16]]=""),"","X")</f>
        <v/>
      </c>
      <c r="AB87" s="76" t="str">
        <f>IF(AND(Table1[[#This Row],[4]]="",Table1[[#This Row],[6]]="",Table1[[#This Row],[7]]="",Table1[[#This Row],[8]]="",Table1[[#This Row],[9]]="",Table1[[#This Row],[10]]="",Table1[[#This Row],[11]]="",Table1[[#This Row],[12]]="",Table1[[#This Row],[13]]="",Table1[[#This Row],[15]]="",Table1[[#This Row],[17]]="",Table1[[#This Row],[18]]=""),"","X")</f>
        <v>X</v>
      </c>
      <c r="AC87" s="76" t="str">
        <f>IF(Table1[[#This Row],[14]]="","","X")</f>
        <v/>
      </c>
    </row>
    <row r="88" spans="1:29" ht="27.6" x14ac:dyDescent="0.3">
      <c r="A88" s="75" t="s">
        <v>5</v>
      </c>
      <c r="B88" s="39" t="s">
        <v>248</v>
      </c>
      <c r="C88" s="40" t="s">
        <v>249</v>
      </c>
      <c r="D88" s="40" t="s">
        <v>28</v>
      </c>
      <c r="E88" s="40" t="s">
        <v>28</v>
      </c>
      <c r="F88" s="40" t="s">
        <v>224</v>
      </c>
      <c r="G88" s="39" t="s">
        <v>36</v>
      </c>
      <c r="H88" s="74"/>
      <c r="I88" s="23" t="s">
        <v>33</v>
      </c>
      <c r="J88" s="23" t="s">
        <v>33</v>
      </c>
      <c r="K88" s="74"/>
      <c r="L88" s="74"/>
      <c r="M88" s="74"/>
      <c r="N88" s="74"/>
      <c r="O88" s="74"/>
      <c r="P88" s="74"/>
      <c r="Q88" s="74"/>
      <c r="R88" s="74"/>
      <c r="S88" s="74"/>
      <c r="T88" s="74"/>
      <c r="U88" s="74"/>
      <c r="V88" s="74"/>
      <c r="W88" s="74"/>
      <c r="X88" s="74"/>
      <c r="Y88" s="74"/>
      <c r="Z88" s="76" t="str">
        <f>IF(Table1[[#This Row],[1]]="","","X")</f>
        <v/>
      </c>
      <c r="AA88" s="76" t="str">
        <f>IF(AND(Table1[[#This Row],[2]]="",Table1[[#This Row],[3]]="",Table1[[#This Row],[5]]="",Table1[[#This Row],[16]]=""),"","X")</f>
        <v>X</v>
      </c>
      <c r="AB88" s="76" t="str">
        <f>IF(AND(Table1[[#This Row],[4]]="",Table1[[#This Row],[6]]="",Table1[[#This Row],[7]]="",Table1[[#This Row],[8]]="",Table1[[#This Row],[9]]="",Table1[[#This Row],[10]]="",Table1[[#This Row],[11]]="",Table1[[#This Row],[12]]="",Table1[[#This Row],[13]]="",Table1[[#This Row],[15]]="",Table1[[#This Row],[17]]="",Table1[[#This Row],[18]]=""),"","X")</f>
        <v/>
      </c>
      <c r="AC88" s="76" t="str">
        <f>IF(Table1[[#This Row],[14]]="","","X")</f>
        <v/>
      </c>
    </row>
    <row r="89" spans="1:29" ht="55.2" x14ac:dyDescent="0.3">
      <c r="A89" s="75" t="s">
        <v>6</v>
      </c>
      <c r="B89" s="39" t="s">
        <v>250</v>
      </c>
      <c r="C89" s="40" t="s">
        <v>251</v>
      </c>
      <c r="D89" s="40" t="s">
        <v>252</v>
      </c>
      <c r="E89" s="40" t="s">
        <v>30</v>
      </c>
      <c r="F89" s="40" t="s">
        <v>225</v>
      </c>
      <c r="G89" s="39" t="s">
        <v>36</v>
      </c>
      <c r="H89" s="74"/>
      <c r="I89" s="74"/>
      <c r="J89" s="74"/>
      <c r="K89" s="74"/>
      <c r="L89" s="74"/>
      <c r="M89" s="74"/>
      <c r="N89" s="23" t="s">
        <v>33</v>
      </c>
      <c r="O89" s="74"/>
      <c r="P89" s="74"/>
      <c r="Q89" s="74"/>
      <c r="R89" s="74"/>
      <c r="S89" s="74"/>
      <c r="T89" s="23" t="s">
        <v>33</v>
      </c>
      <c r="U89" s="74"/>
      <c r="V89" s="74"/>
      <c r="W89" s="74"/>
      <c r="X89" s="74"/>
      <c r="Y89" s="74"/>
      <c r="Z89" s="76" t="str">
        <f>IF(Table1[[#This Row],[1]]="","","X")</f>
        <v/>
      </c>
      <c r="AA89" s="76" t="str">
        <f>IF(AND(Table1[[#This Row],[2]]="",Table1[[#This Row],[3]]="",Table1[[#This Row],[5]]="",Table1[[#This Row],[16]]=""),"","X")</f>
        <v/>
      </c>
      <c r="AB89" s="76" t="str">
        <f>IF(AND(Table1[[#This Row],[4]]="",Table1[[#This Row],[6]]="",Table1[[#This Row],[7]]="",Table1[[#This Row],[8]]="",Table1[[#This Row],[9]]="",Table1[[#This Row],[10]]="",Table1[[#This Row],[11]]="",Table1[[#This Row],[12]]="",Table1[[#This Row],[13]]="",Table1[[#This Row],[15]]="",Table1[[#This Row],[17]]="",Table1[[#This Row],[18]]=""),"","X")</f>
        <v>X</v>
      </c>
      <c r="AC89" s="76" t="str">
        <f>IF(Table1[[#This Row],[14]]="","","X")</f>
        <v/>
      </c>
    </row>
    <row r="90" spans="1:29" ht="69" x14ac:dyDescent="0.3">
      <c r="A90" s="75" t="s">
        <v>8</v>
      </c>
      <c r="B90" s="39" t="s">
        <v>253</v>
      </c>
      <c r="C90" s="40" t="s">
        <v>254</v>
      </c>
      <c r="D90" s="40" t="s">
        <v>28</v>
      </c>
      <c r="E90" s="40" t="s">
        <v>28</v>
      </c>
      <c r="F90" s="40" t="s">
        <v>226</v>
      </c>
      <c r="G90" s="39" t="s">
        <v>1</v>
      </c>
      <c r="H90" s="74"/>
      <c r="I90" s="74"/>
      <c r="J90" s="23" t="s">
        <v>33</v>
      </c>
      <c r="K90" s="23" t="s">
        <v>33</v>
      </c>
      <c r="L90" s="23" t="s">
        <v>33</v>
      </c>
      <c r="M90" s="74"/>
      <c r="N90" s="23" t="s">
        <v>33</v>
      </c>
      <c r="O90" s="23" t="s">
        <v>33</v>
      </c>
      <c r="P90" s="23" t="s">
        <v>33</v>
      </c>
      <c r="Q90" s="74"/>
      <c r="R90" s="74"/>
      <c r="S90" s="74"/>
      <c r="T90" s="74"/>
      <c r="U90" s="74"/>
      <c r="V90" s="74"/>
      <c r="W90" s="74"/>
      <c r="X90" s="74"/>
      <c r="Y90" s="74"/>
      <c r="Z90" s="76" t="str">
        <f>IF(Table1[[#This Row],[1]]="","","X")</f>
        <v/>
      </c>
      <c r="AA90" s="76" t="str">
        <f>IF(AND(Table1[[#This Row],[2]]="",Table1[[#This Row],[3]]="",Table1[[#This Row],[5]]="",Table1[[#This Row],[16]]=""),"","X")</f>
        <v>X</v>
      </c>
      <c r="AB90" s="76" t="str">
        <f>IF(AND(Table1[[#This Row],[4]]="",Table1[[#This Row],[6]]="",Table1[[#This Row],[7]]="",Table1[[#This Row],[8]]="",Table1[[#This Row],[9]]="",Table1[[#This Row],[10]]="",Table1[[#This Row],[11]]="",Table1[[#This Row],[12]]="",Table1[[#This Row],[13]]="",Table1[[#This Row],[15]]="",Table1[[#This Row],[17]]="",Table1[[#This Row],[18]]=""),"","X")</f>
        <v>X</v>
      </c>
      <c r="AC90" s="76" t="str">
        <f>IF(Table1[[#This Row],[14]]="","","X")</f>
        <v/>
      </c>
    </row>
    <row r="91" spans="1:29" ht="41.4" x14ac:dyDescent="0.3">
      <c r="A91" s="75" t="s">
        <v>7</v>
      </c>
      <c r="B91" s="39" t="s">
        <v>255</v>
      </c>
      <c r="C91" s="40" t="s">
        <v>256</v>
      </c>
      <c r="D91" s="40" t="s">
        <v>28</v>
      </c>
      <c r="E91" s="40" t="s">
        <v>28</v>
      </c>
      <c r="F91" s="40" t="s">
        <v>225</v>
      </c>
      <c r="G91" s="39" t="s">
        <v>36</v>
      </c>
      <c r="H91" s="74"/>
      <c r="I91" s="74"/>
      <c r="J91" s="74"/>
      <c r="K91" s="74"/>
      <c r="L91" s="74"/>
      <c r="M91" s="74"/>
      <c r="N91" s="74"/>
      <c r="O91" s="74"/>
      <c r="P91" s="74"/>
      <c r="Q91" s="74"/>
      <c r="R91" s="74"/>
      <c r="S91" s="74"/>
      <c r="T91" s="74"/>
      <c r="U91" s="74"/>
      <c r="V91" s="74"/>
      <c r="W91" s="74"/>
      <c r="X91" s="74"/>
      <c r="Y91" s="74"/>
      <c r="Z91" s="76" t="str">
        <f>IF(Table1[[#This Row],[1]]="","","X")</f>
        <v/>
      </c>
      <c r="AA91" s="76" t="str">
        <f>IF(AND(Table1[[#This Row],[2]]="",Table1[[#This Row],[3]]="",Table1[[#This Row],[5]]="",Table1[[#This Row],[16]]=""),"","X")</f>
        <v/>
      </c>
      <c r="AB91" s="76" t="str">
        <f>IF(AND(Table1[[#This Row],[4]]="",Table1[[#This Row],[6]]="",Table1[[#This Row],[7]]="",Table1[[#This Row],[8]]="",Table1[[#This Row],[9]]="",Table1[[#This Row],[10]]="",Table1[[#This Row],[11]]="",Table1[[#This Row],[12]]="",Table1[[#This Row],[13]]="",Table1[[#This Row],[15]]="",Table1[[#This Row],[17]]="",Table1[[#This Row],[18]]=""),"","X")</f>
        <v/>
      </c>
      <c r="AC91" s="76" t="str">
        <f>IF(Table1[[#This Row],[14]]="","","X")</f>
        <v/>
      </c>
    </row>
    <row r="92" spans="1:29" ht="41.4" x14ac:dyDescent="0.3">
      <c r="A92" s="75" t="s">
        <v>35</v>
      </c>
      <c r="B92" s="39" t="s">
        <v>257</v>
      </c>
      <c r="C92" s="40" t="s">
        <v>258</v>
      </c>
      <c r="D92" s="40" t="s">
        <v>28</v>
      </c>
      <c r="E92" s="40" t="s">
        <v>28</v>
      </c>
      <c r="F92" s="40" t="s">
        <v>227</v>
      </c>
      <c r="G92" s="39" t="s">
        <v>36</v>
      </c>
      <c r="H92" s="74"/>
      <c r="I92" s="74"/>
      <c r="J92" s="74"/>
      <c r="K92" s="74"/>
      <c r="L92" s="74"/>
      <c r="M92" s="23" t="s">
        <v>33</v>
      </c>
      <c r="N92" s="74"/>
      <c r="O92" s="74"/>
      <c r="P92" s="74"/>
      <c r="Q92" s="74"/>
      <c r="R92" s="74"/>
      <c r="S92" s="74"/>
      <c r="T92" s="74"/>
      <c r="U92" s="74"/>
      <c r="V92" s="74"/>
      <c r="W92" s="74"/>
      <c r="X92" s="74"/>
      <c r="Y92" s="74"/>
      <c r="Z92" s="76" t="str">
        <f>IF(Table1[[#This Row],[1]]="","","X")</f>
        <v/>
      </c>
      <c r="AA92" s="76" t="str">
        <f>IF(AND(Table1[[#This Row],[2]]="",Table1[[#This Row],[3]]="",Table1[[#This Row],[5]]="",Table1[[#This Row],[16]]=""),"","X")</f>
        <v/>
      </c>
      <c r="AB92" s="76" t="str">
        <f>IF(AND(Table1[[#This Row],[4]]="",Table1[[#This Row],[6]]="",Table1[[#This Row],[7]]="",Table1[[#This Row],[8]]="",Table1[[#This Row],[9]]="",Table1[[#This Row],[10]]="",Table1[[#This Row],[11]]="",Table1[[#This Row],[12]]="",Table1[[#This Row],[13]]="",Table1[[#This Row],[15]]="",Table1[[#This Row],[17]]="",Table1[[#This Row],[18]]=""),"","X")</f>
        <v>X</v>
      </c>
      <c r="AC92" s="76" t="str">
        <f>IF(Table1[[#This Row],[14]]="","","X")</f>
        <v/>
      </c>
    </row>
    <row r="93" spans="1:29" ht="27.6" x14ac:dyDescent="0.3">
      <c r="A93" s="75" t="s">
        <v>5</v>
      </c>
      <c r="B93" s="39" t="s">
        <v>259</v>
      </c>
      <c r="C93" s="40" t="s">
        <v>267</v>
      </c>
      <c r="D93" s="40" t="s">
        <v>275</v>
      </c>
      <c r="E93" s="40" t="s">
        <v>30</v>
      </c>
      <c r="F93" s="40" t="s">
        <v>227</v>
      </c>
      <c r="G93" s="39" t="s">
        <v>1</v>
      </c>
      <c r="H93" s="74"/>
      <c r="I93" s="74"/>
      <c r="J93" s="74"/>
      <c r="K93" s="74"/>
      <c r="L93" s="74"/>
      <c r="M93" s="74"/>
      <c r="N93" s="74"/>
      <c r="O93" s="23" t="s">
        <v>33</v>
      </c>
      <c r="P93" s="74"/>
      <c r="Q93" s="74"/>
      <c r="R93" s="74"/>
      <c r="S93" s="74"/>
      <c r="T93" s="74"/>
      <c r="U93" s="23" t="s">
        <v>33</v>
      </c>
      <c r="V93" s="74"/>
      <c r="W93" s="74"/>
      <c r="X93" s="74"/>
      <c r="Y93" s="74"/>
      <c r="Z93" s="76" t="str">
        <f>IF(Table1[[#This Row],[1]]="","","X")</f>
        <v/>
      </c>
      <c r="AA93" s="76" t="str">
        <f>IF(AND(Table1[[#This Row],[2]]="",Table1[[#This Row],[3]]="",Table1[[#This Row],[5]]="",Table1[[#This Row],[16]]=""),"","X")</f>
        <v/>
      </c>
      <c r="AB93" s="76" t="str">
        <f>IF(AND(Table1[[#This Row],[4]]="",Table1[[#This Row],[6]]="",Table1[[#This Row],[7]]="",Table1[[#This Row],[8]]="",Table1[[#This Row],[9]]="",Table1[[#This Row],[10]]="",Table1[[#This Row],[11]]="",Table1[[#This Row],[12]]="",Table1[[#This Row],[13]]="",Table1[[#This Row],[15]]="",Table1[[#This Row],[17]]="",Table1[[#This Row],[18]]=""),"","X")</f>
        <v>X</v>
      </c>
      <c r="AC93" s="76" t="str">
        <f>IF(Table1[[#This Row],[14]]="","","X")</f>
        <v>X</v>
      </c>
    </row>
    <row r="94" spans="1:29" ht="55.2" x14ac:dyDescent="0.3">
      <c r="A94" s="75" t="s">
        <v>5</v>
      </c>
      <c r="B94" s="39" t="s">
        <v>260</v>
      </c>
      <c r="C94" s="40" t="s">
        <v>268</v>
      </c>
      <c r="D94" s="40" t="s">
        <v>28</v>
      </c>
      <c r="E94" s="40" t="s">
        <v>28</v>
      </c>
      <c r="F94" s="40" t="s">
        <v>225</v>
      </c>
      <c r="G94" s="39" t="s">
        <v>36</v>
      </c>
      <c r="H94" s="74"/>
      <c r="I94" s="74"/>
      <c r="J94" s="74"/>
      <c r="K94" s="74"/>
      <c r="L94" s="74"/>
      <c r="M94" s="74"/>
      <c r="N94" s="74"/>
      <c r="O94" s="74"/>
      <c r="P94" s="74"/>
      <c r="Q94" s="74"/>
      <c r="R94" s="74"/>
      <c r="S94" s="74"/>
      <c r="T94" s="74"/>
      <c r="U94" s="74"/>
      <c r="V94" s="74"/>
      <c r="W94" s="74"/>
      <c r="X94" s="74"/>
      <c r="Y94" s="74"/>
      <c r="Z94" s="76" t="str">
        <f>IF(Table1[[#This Row],[1]]="","","X")</f>
        <v/>
      </c>
      <c r="AA94" s="76" t="str">
        <f>IF(AND(Table1[[#This Row],[2]]="",Table1[[#This Row],[3]]="",Table1[[#This Row],[5]]="",Table1[[#This Row],[16]]=""),"","X")</f>
        <v/>
      </c>
      <c r="AB94" s="76" t="str">
        <f>IF(AND(Table1[[#This Row],[4]]="",Table1[[#This Row],[6]]="",Table1[[#This Row],[7]]="",Table1[[#This Row],[8]]="",Table1[[#This Row],[9]]="",Table1[[#This Row],[10]]="",Table1[[#This Row],[11]]="",Table1[[#This Row],[12]]="",Table1[[#This Row],[13]]="",Table1[[#This Row],[15]]="",Table1[[#This Row],[17]]="",Table1[[#This Row],[18]]=""),"","X")</f>
        <v/>
      </c>
      <c r="AC94" s="76" t="str">
        <f>IF(Table1[[#This Row],[14]]="","","X")</f>
        <v/>
      </c>
    </row>
    <row r="95" spans="1:29" ht="41.4" x14ac:dyDescent="0.3">
      <c r="A95" s="75" t="s">
        <v>5</v>
      </c>
      <c r="B95" s="39" t="s">
        <v>261</v>
      </c>
      <c r="C95" s="40" t="s">
        <v>269</v>
      </c>
      <c r="D95" s="40" t="s">
        <v>28</v>
      </c>
      <c r="E95" s="40" t="s">
        <v>28</v>
      </c>
      <c r="F95" s="40" t="s">
        <v>225</v>
      </c>
      <c r="G95" s="39" t="s">
        <v>36</v>
      </c>
      <c r="H95" s="74"/>
      <c r="I95" s="74"/>
      <c r="J95" s="74"/>
      <c r="K95" s="74"/>
      <c r="L95" s="74"/>
      <c r="M95" s="74"/>
      <c r="N95" s="74"/>
      <c r="O95" s="74"/>
      <c r="P95" s="74"/>
      <c r="Q95" s="74"/>
      <c r="R95" s="74"/>
      <c r="S95" s="74"/>
      <c r="T95" s="74"/>
      <c r="U95" s="74"/>
      <c r="V95" s="74"/>
      <c r="W95" s="74"/>
      <c r="X95" s="74"/>
      <c r="Y95" s="74"/>
      <c r="Z95" s="76" t="str">
        <f>IF(Table1[[#This Row],[1]]="","","X")</f>
        <v/>
      </c>
      <c r="AA95" s="76" t="str">
        <f>IF(AND(Table1[[#This Row],[2]]="",Table1[[#This Row],[3]]="",Table1[[#This Row],[5]]="",Table1[[#This Row],[16]]=""),"","X")</f>
        <v/>
      </c>
      <c r="AB95" s="76" t="str">
        <f>IF(AND(Table1[[#This Row],[4]]="",Table1[[#This Row],[6]]="",Table1[[#This Row],[7]]="",Table1[[#This Row],[8]]="",Table1[[#This Row],[9]]="",Table1[[#This Row],[10]]="",Table1[[#This Row],[11]]="",Table1[[#This Row],[12]]="",Table1[[#This Row],[13]]="",Table1[[#This Row],[15]]="",Table1[[#This Row],[17]]="",Table1[[#This Row],[18]]=""),"","X")</f>
        <v/>
      </c>
      <c r="AC95" s="76" t="str">
        <f>IF(Table1[[#This Row],[14]]="","","X")</f>
        <v/>
      </c>
    </row>
    <row r="96" spans="1:29" ht="41.4" x14ac:dyDescent="0.3">
      <c r="A96" s="75" t="s">
        <v>5</v>
      </c>
      <c r="B96" s="39" t="s">
        <v>262</v>
      </c>
      <c r="C96" s="40" t="s">
        <v>274</v>
      </c>
      <c r="D96" s="40" t="s">
        <v>164</v>
      </c>
      <c r="E96" s="40" t="s">
        <v>30</v>
      </c>
      <c r="F96" s="40" t="s">
        <v>225</v>
      </c>
      <c r="G96" s="39" t="s">
        <v>1</v>
      </c>
      <c r="H96" s="74"/>
      <c r="I96" s="74"/>
      <c r="J96" s="74"/>
      <c r="K96" s="74"/>
      <c r="L96" s="74"/>
      <c r="M96" s="74"/>
      <c r="N96" s="23" t="s">
        <v>33</v>
      </c>
      <c r="O96" s="74"/>
      <c r="P96" s="74"/>
      <c r="Q96" s="74"/>
      <c r="R96" s="74"/>
      <c r="S96" s="23" t="s">
        <v>33</v>
      </c>
      <c r="T96" s="74"/>
      <c r="U96" s="74"/>
      <c r="V96" s="74"/>
      <c r="W96" s="74"/>
      <c r="X96" s="74"/>
      <c r="Y96" s="74"/>
      <c r="Z96" s="76" t="str">
        <f>IF(Table1[[#This Row],[1]]="","","X")</f>
        <v/>
      </c>
      <c r="AA96" s="76" t="str">
        <f>IF(AND(Table1[[#This Row],[2]]="",Table1[[#This Row],[3]]="",Table1[[#This Row],[5]]="",Table1[[#This Row],[16]]=""),"","X")</f>
        <v/>
      </c>
      <c r="AB96" s="76" t="str">
        <f>IF(AND(Table1[[#This Row],[4]]="",Table1[[#This Row],[6]]="",Table1[[#This Row],[7]]="",Table1[[#This Row],[8]]="",Table1[[#This Row],[9]]="",Table1[[#This Row],[10]]="",Table1[[#This Row],[11]]="",Table1[[#This Row],[12]]="",Table1[[#This Row],[13]]="",Table1[[#This Row],[15]]="",Table1[[#This Row],[17]]="",Table1[[#This Row],[18]]=""),"","X")</f>
        <v>X</v>
      </c>
      <c r="AC96" s="76" t="str">
        <f>IF(Table1[[#This Row],[14]]="","","X")</f>
        <v/>
      </c>
    </row>
    <row r="97" spans="1:29" ht="41.4" x14ac:dyDescent="0.3">
      <c r="A97" s="75" t="s">
        <v>5</v>
      </c>
      <c r="B97" s="39" t="s">
        <v>263</v>
      </c>
      <c r="C97" s="40" t="s">
        <v>273</v>
      </c>
      <c r="D97" s="40" t="s">
        <v>28</v>
      </c>
      <c r="E97" s="40" t="s">
        <v>28</v>
      </c>
      <c r="F97" s="40" t="s">
        <v>226</v>
      </c>
      <c r="G97" s="39" t="s">
        <v>36</v>
      </c>
      <c r="H97" s="74"/>
      <c r="I97" s="74"/>
      <c r="J97" s="74"/>
      <c r="K97" s="74"/>
      <c r="L97" s="74"/>
      <c r="M97" s="74"/>
      <c r="N97" s="23" t="s">
        <v>33</v>
      </c>
      <c r="O97" s="74"/>
      <c r="P97" s="74"/>
      <c r="Q97" s="74"/>
      <c r="R97" s="74"/>
      <c r="S97" s="74"/>
      <c r="T97" s="74"/>
      <c r="U97" s="74"/>
      <c r="V97" s="74"/>
      <c r="W97" s="74"/>
      <c r="X97" s="74"/>
      <c r="Y97" s="74"/>
      <c r="Z97" s="76" t="str">
        <f>IF(Table1[[#This Row],[1]]="","","X")</f>
        <v/>
      </c>
      <c r="AA97" s="76" t="str">
        <f>IF(AND(Table1[[#This Row],[2]]="",Table1[[#This Row],[3]]="",Table1[[#This Row],[5]]="",Table1[[#This Row],[16]]=""),"","X")</f>
        <v/>
      </c>
      <c r="AB97" s="76" t="str">
        <f>IF(AND(Table1[[#This Row],[4]]="",Table1[[#This Row],[6]]="",Table1[[#This Row],[7]]="",Table1[[#This Row],[8]]="",Table1[[#This Row],[9]]="",Table1[[#This Row],[10]]="",Table1[[#This Row],[11]]="",Table1[[#This Row],[12]]="",Table1[[#This Row],[13]]="",Table1[[#This Row],[15]]="",Table1[[#This Row],[17]]="",Table1[[#This Row],[18]]=""),"","X")</f>
        <v>X</v>
      </c>
      <c r="AC97" s="76" t="str">
        <f>IF(Table1[[#This Row],[14]]="","","X")</f>
        <v/>
      </c>
    </row>
    <row r="98" spans="1:29" ht="41.4" x14ac:dyDescent="0.3">
      <c r="A98" s="75" t="s">
        <v>5</v>
      </c>
      <c r="B98" s="39" t="s">
        <v>264</v>
      </c>
      <c r="C98" s="40" t="s">
        <v>272</v>
      </c>
      <c r="D98" s="40" t="s">
        <v>28</v>
      </c>
      <c r="E98" s="40" t="s">
        <v>28</v>
      </c>
      <c r="F98" s="40" t="s">
        <v>225</v>
      </c>
      <c r="G98" s="39" t="s">
        <v>36</v>
      </c>
      <c r="H98" s="74"/>
      <c r="I98" s="74"/>
      <c r="J98" s="74"/>
      <c r="K98" s="74"/>
      <c r="L98" s="74"/>
      <c r="M98" s="74"/>
      <c r="N98" s="74"/>
      <c r="O98" s="74"/>
      <c r="P98" s="74"/>
      <c r="Q98" s="74"/>
      <c r="R98" s="74"/>
      <c r="S98" s="74"/>
      <c r="T98" s="74"/>
      <c r="U98" s="74"/>
      <c r="V98" s="74"/>
      <c r="W98" s="74"/>
      <c r="X98" s="74"/>
      <c r="Y98" s="74"/>
      <c r="Z98" s="76" t="str">
        <f>IF(Table1[[#This Row],[1]]="","","X")</f>
        <v/>
      </c>
      <c r="AA98" s="76" t="str">
        <f>IF(AND(Table1[[#This Row],[2]]="",Table1[[#This Row],[3]]="",Table1[[#This Row],[5]]="",Table1[[#This Row],[16]]=""),"","X")</f>
        <v/>
      </c>
      <c r="AB98" s="76" t="str">
        <f>IF(AND(Table1[[#This Row],[4]]="",Table1[[#This Row],[6]]="",Table1[[#This Row],[7]]="",Table1[[#This Row],[8]]="",Table1[[#This Row],[9]]="",Table1[[#This Row],[10]]="",Table1[[#This Row],[11]]="",Table1[[#This Row],[12]]="",Table1[[#This Row],[13]]="",Table1[[#This Row],[15]]="",Table1[[#This Row],[17]]="",Table1[[#This Row],[18]]=""),"","X")</f>
        <v/>
      </c>
      <c r="AC98" s="76" t="str">
        <f>IF(Table1[[#This Row],[14]]="","","X")</f>
        <v/>
      </c>
    </row>
    <row r="99" spans="1:29" ht="55.2" x14ac:dyDescent="0.3">
      <c r="A99" s="75" t="s">
        <v>5</v>
      </c>
      <c r="B99" s="39" t="s">
        <v>265</v>
      </c>
      <c r="C99" s="40" t="s">
        <v>271</v>
      </c>
      <c r="D99" s="40" t="s">
        <v>28</v>
      </c>
      <c r="E99" s="40" t="s">
        <v>28</v>
      </c>
      <c r="F99" s="40" t="s">
        <v>226</v>
      </c>
      <c r="G99" s="39" t="s">
        <v>36</v>
      </c>
      <c r="H99" s="74"/>
      <c r="I99" s="74"/>
      <c r="J99" s="23"/>
      <c r="K99" s="74"/>
      <c r="L99" s="74"/>
      <c r="M99" s="74"/>
      <c r="N99" s="23" t="s">
        <v>33</v>
      </c>
      <c r="O99" s="74"/>
      <c r="P99" s="74"/>
      <c r="Q99" s="74"/>
      <c r="R99" s="74"/>
      <c r="S99" s="74"/>
      <c r="T99" s="74"/>
      <c r="U99" s="74"/>
      <c r="V99" s="74"/>
      <c r="W99" s="74"/>
      <c r="X99" s="74"/>
      <c r="Y99" s="74"/>
      <c r="Z99" s="76" t="str">
        <f>IF(Table1[[#This Row],[1]]="","","X")</f>
        <v/>
      </c>
      <c r="AA99" s="76" t="str">
        <f>IF(AND(Table1[[#This Row],[2]]="",Table1[[#This Row],[3]]="",Table1[[#This Row],[5]]="",Table1[[#This Row],[16]]=""),"","X")</f>
        <v/>
      </c>
      <c r="AB99" s="76" t="str">
        <f>IF(AND(Table1[[#This Row],[4]]="",Table1[[#This Row],[6]]="",Table1[[#This Row],[7]]="",Table1[[#This Row],[8]]="",Table1[[#This Row],[9]]="",Table1[[#This Row],[10]]="",Table1[[#This Row],[11]]="",Table1[[#This Row],[12]]="",Table1[[#This Row],[13]]="",Table1[[#This Row],[15]]="",Table1[[#This Row],[17]]="",Table1[[#This Row],[18]]=""),"","X")</f>
        <v>X</v>
      </c>
      <c r="AC99" s="76" t="str">
        <f>IF(Table1[[#This Row],[14]]="","","X")</f>
        <v/>
      </c>
    </row>
    <row r="100" spans="1:29" ht="55.2" x14ac:dyDescent="0.3">
      <c r="A100" s="75" t="s">
        <v>5</v>
      </c>
      <c r="B100" s="39" t="s">
        <v>266</v>
      </c>
      <c r="C100" s="40" t="s">
        <v>270</v>
      </c>
      <c r="D100" s="40" t="s">
        <v>28</v>
      </c>
      <c r="E100" s="40" t="s">
        <v>28</v>
      </c>
      <c r="F100" s="40" t="s">
        <v>226</v>
      </c>
      <c r="G100" s="39" t="s">
        <v>1</v>
      </c>
      <c r="H100" s="74"/>
      <c r="I100" s="74"/>
      <c r="J100" s="23" t="s">
        <v>33</v>
      </c>
      <c r="K100" s="23" t="s">
        <v>33</v>
      </c>
      <c r="L100" s="23" t="s">
        <v>33</v>
      </c>
      <c r="M100" s="74"/>
      <c r="N100" s="23" t="s">
        <v>33</v>
      </c>
      <c r="O100" s="23" t="s">
        <v>33</v>
      </c>
      <c r="P100" s="23" t="s">
        <v>33</v>
      </c>
      <c r="Q100" s="74"/>
      <c r="R100" s="74"/>
      <c r="S100" s="74"/>
      <c r="T100" s="74"/>
      <c r="U100" s="74"/>
      <c r="V100" s="74"/>
      <c r="W100" s="74"/>
      <c r="X100" s="74"/>
      <c r="Y100" s="74"/>
      <c r="Z100" s="76" t="str">
        <f>IF(Table1[[#This Row],[1]]="","","X")</f>
        <v/>
      </c>
      <c r="AA100" s="76" t="str">
        <f>IF(AND(Table1[[#This Row],[2]]="",Table1[[#This Row],[3]]="",Table1[[#This Row],[5]]="",Table1[[#This Row],[16]]=""),"","X")</f>
        <v>X</v>
      </c>
      <c r="AB100" s="76" t="str">
        <f>IF(AND(Table1[[#This Row],[4]]="",Table1[[#This Row],[6]]="",Table1[[#This Row],[7]]="",Table1[[#This Row],[8]]="",Table1[[#This Row],[9]]="",Table1[[#This Row],[10]]="",Table1[[#This Row],[11]]="",Table1[[#This Row],[12]]="",Table1[[#This Row],[13]]="",Table1[[#This Row],[15]]="",Table1[[#This Row],[17]]="",Table1[[#This Row],[18]]=""),"","X")</f>
        <v>X</v>
      </c>
      <c r="AC100" s="76" t="str">
        <f>IF(Table1[[#This Row],[14]]="","","X")</f>
        <v/>
      </c>
    </row>
    <row r="101" spans="1:29" ht="55.2" x14ac:dyDescent="0.3">
      <c r="A101" s="75" t="s">
        <v>6</v>
      </c>
      <c r="B101" s="39" t="s">
        <v>276</v>
      </c>
      <c r="C101" s="40" t="s">
        <v>285</v>
      </c>
      <c r="D101" s="40" t="s">
        <v>28</v>
      </c>
      <c r="E101" s="40" t="s">
        <v>28</v>
      </c>
      <c r="F101" s="40" t="s">
        <v>224</v>
      </c>
      <c r="G101" s="39" t="s">
        <v>1</v>
      </c>
      <c r="H101" s="74"/>
      <c r="I101" s="23" t="s">
        <v>33</v>
      </c>
      <c r="J101" s="74"/>
      <c r="K101" s="74"/>
      <c r="L101" s="74"/>
      <c r="M101" s="74"/>
      <c r="N101" s="23" t="s">
        <v>33</v>
      </c>
      <c r="O101" s="74"/>
      <c r="P101" s="74"/>
      <c r="Q101" s="74"/>
      <c r="R101" s="74"/>
      <c r="S101" s="74"/>
      <c r="T101" s="23" t="s">
        <v>33</v>
      </c>
      <c r="U101" s="74"/>
      <c r="V101" s="74"/>
      <c r="W101" s="74"/>
      <c r="X101" s="74"/>
      <c r="Y101" s="74"/>
      <c r="Z101" s="76" t="str">
        <f>IF(Table1[[#This Row],[1]]="","","X")</f>
        <v/>
      </c>
      <c r="AA101" s="76" t="str">
        <f>IF(AND(Table1[[#This Row],[2]]="",Table1[[#This Row],[3]]="",Table1[[#This Row],[5]]="",Table1[[#This Row],[16]]=""),"","X")</f>
        <v>X</v>
      </c>
      <c r="AB101" s="76" t="str">
        <f>IF(AND(Table1[[#This Row],[4]]="",Table1[[#This Row],[6]]="",Table1[[#This Row],[7]]="",Table1[[#This Row],[8]]="",Table1[[#This Row],[9]]="",Table1[[#This Row],[10]]="",Table1[[#This Row],[11]]="",Table1[[#This Row],[12]]="",Table1[[#This Row],[13]]="",Table1[[#This Row],[15]]="",Table1[[#This Row],[17]]="",Table1[[#This Row],[18]]=""),"","X")</f>
        <v>X</v>
      </c>
      <c r="AC101" s="76" t="str">
        <f>IF(Table1[[#This Row],[14]]="","","X")</f>
        <v/>
      </c>
    </row>
    <row r="102" spans="1:29" ht="55.2" x14ac:dyDescent="0.3">
      <c r="A102" s="75" t="s">
        <v>6</v>
      </c>
      <c r="B102" s="39" t="s">
        <v>277</v>
      </c>
      <c r="C102" s="40" t="s">
        <v>284</v>
      </c>
      <c r="D102" s="40" t="s">
        <v>283</v>
      </c>
      <c r="E102" s="40" t="s">
        <v>30</v>
      </c>
      <c r="F102" s="40" t="s">
        <v>225</v>
      </c>
      <c r="G102" s="39" t="s">
        <v>1</v>
      </c>
      <c r="H102" s="74"/>
      <c r="I102" s="74"/>
      <c r="J102" s="74"/>
      <c r="K102" s="23" t="s">
        <v>33</v>
      </c>
      <c r="L102" s="23" t="s">
        <v>33</v>
      </c>
      <c r="M102" s="74"/>
      <c r="N102" s="23" t="s">
        <v>33</v>
      </c>
      <c r="O102" s="23" t="s">
        <v>33</v>
      </c>
      <c r="P102" s="74"/>
      <c r="Q102" s="74"/>
      <c r="R102" s="74"/>
      <c r="S102" s="74"/>
      <c r="T102" s="74"/>
      <c r="U102" s="74"/>
      <c r="V102" s="74"/>
      <c r="W102" s="74"/>
      <c r="X102" s="74"/>
      <c r="Y102" s="74"/>
      <c r="Z102" s="76" t="str">
        <f>IF(Table1[[#This Row],[1]]="","","X")</f>
        <v/>
      </c>
      <c r="AA102" s="76" t="str">
        <f>IF(AND(Table1[[#This Row],[2]]="",Table1[[#This Row],[3]]="",Table1[[#This Row],[5]]="",Table1[[#This Row],[16]]=""),"","X")</f>
        <v>X</v>
      </c>
      <c r="AB102" s="76" t="str">
        <f>IF(AND(Table1[[#This Row],[4]]="",Table1[[#This Row],[6]]="",Table1[[#This Row],[7]]="",Table1[[#This Row],[8]]="",Table1[[#This Row],[9]]="",Table1[[#This Row],[10]]="",Table1[[#This Row],[11]]="",Table1[[#This Row],[12]]="",Table1[[#This Row],[13]]="",Table1[[#This Row],[15]]="",Table1[[#This Row],[17]]="",Table1[[#This Row],[18]]=""),"","X")</f>
        <v>X</v>
      </c>
      <c r="AC102" s="76" t="str">
        <f>IF(Table1[[#This Row],[14]]="","","X")</f>
        <v/>
      </c>
    </row>
    <row r="103" spans="1:29" ht="41.4" x14ac:dyDescent="0.3">
      <c r="A103" s="39" t="s">
        <v>5</v>
      </c>
      <c r="B103" s="39" t="s">
        <v>278</v>
      </c>
      <c r="C103" s="40" t="s">
        <v>286</v>
      </c>
      <c r="D103" s="40" t="s">
        <v>28</v>
      </c>
      <c r="E103" s="40" t="s">
        <v>28</v>
      </c>
      <c r="F103" s="40" t="s">
        <v>224</v>
      </c>
      <c r="G103" s="39" t="s">
        <v>1</v>
      </c>
      <c r="H103" s="74"/>
      <c r="I103" s="23" t="s">
        <v>33</v>
      </c>
      <c r="J103" s="74"/>
      <c r="K103" s="74"/>
      <c r="L103" s="74"/>
      <c r="M103" s="74"/>
      <c r="N103" s="23" t="s">
        <v>33</v>
      </c>
      <c r="O103" s="74"/>
      <c r="P103" s="74"/>
      <c r="Q103" s="74"/>
      <c r="R103" s="74"/>
      <c r="S103" s="74"/>
      <c r="T103" s="23" t="s">
        <v>33</v>
      </c>
      <c r="U103" s="74"/>
      <c r="V103" s="74"/>
      <c r="W103" s="74"/>
      <c r="X103" s="74"/>
      <c r="Y103" s="74"/>
      <c r="Z103" s="76" t="str">
        <f>IF(Table1[[#This Row],[1]]="","","X")</f>
        <v/>
      </c>
      <c r="AA103" s="76" t="str">
        <f>IF(AND(Table1[[#This Row],[2]]="",Table1[[#This Row],[3]]="",Table1[[#This Row],[5]]="",Table1[[#This Row],[16]]=""),"","X")</f>
        <v>X</v>
      </c>
      <c r="AB103" s="76" t="str">
        <f>IF(AND(Table1[[#This Row],[4]]="",Table1[[#This Row],[6]]="",Table1[[#This Row],[7]]="",Table1[[#This Row],[8]]="",Table1[[#This Row],[9]]="",Table1[[#This Row],[10]]="",Table1[[#This Row],[11]]="",Table1[[#This Row],[12]]="",Table1[[#This Row],[13]]="",Table1[[#This Row],[15]]="",Table1[[#This Row],[17]]="",Table1[[#This Row],[18]]=""),"","X")</f>
        <v>X</v>
      </c>
      <c r="AC103" s="76" t="str">
        <f>IF(Table1[[#This Row],[14]]="","","X")</f>
        <v/>
      </c>
    </row>
    <row r="104" spans="1:29" ht="27.6" x14ac:dyDescent="0.3">
      <c r="A104" s="75" t="s">
        <v>5</v>
      </c>
      <c r="B104" s="39" t="s">
        <v>279</v>
      </c>
      <c r="C104" s="40" t="s">
        <v>287</v>
      </c>
      <c r="D104" s="40" t="s">
        <v>28</v>
      </c>
      <c r="E104" s="40" t="s">
        <v>28</v>
      </c>
      <c r="F104" s="40" t="s">
        <v>225</v>
      </c>
      <c r="G104" s="39" t="s">
        <v>36</v>
      </c>
      <c r="H104" s="74"/>
      <c r="I104" s="74"/>
      <c r="J104" s="74"/>
      <c r="K104" s="74"/>
      <c r="L104" s="74"/>
      <c r="M104" s="74"/>
      <c r="N104" s="23" t="s">
        <v>33</v>
      </c>
      <c r="O104" s="74"/>
      <c r="P104" s="74"/>
      <c r="Q104" s="74"/>
      <c r="R104" s="74"/>
      <c r="S104" s="74"/>
      <c r="T104" s="74"/>
      <c r="U104" s="74"/>
      <c r="V104" s="74"/>
      <c r="W104" s="74"/>
      <c r="X104" s="74"/>
      <c r="Y104" s="74"/>
      <c r="Z104" s="76" t="str">
        <f>IF(Table1[[#This Row],[1]]="","","X")</f>
        <v/>
      </c>
      <c r="AA104" s="76" t="str">
        <f>IF(AND(Table1[[#This Row],[2]]="",Table1[[#This Row],[3]]="",Table1[[#This Row],[5]]="",Table1[[#This Row],[16]]=""),"","X")</f>
        <v/>
      </c>
      <c r="AB104" s="76" t="str">
        <f>IF(AND(Table1[[#This Row],[4]]="",Table1[[#This Row],[6]]="",Table1[[#This Row],[7]]="",Table1[[#This Row],[8]]="",Table1[[#This Row],[9]]="",Table1[[#This Row],[10]]="",Table1[[#This Row],[11]]="",Table1[[#This Row],[12]]="",Table1[[#This Row],[13]]="",Table1[[#This Row],[15]]="",Table1[[#This Row],[17]]="",Table1[[#This Row],[18]]=""),"","X")</f>
        <v>X</v>
      </c>
      <c r="AC104" s="76" t="str">
        <f>IF(Table1[[#This Row],[14]]="","","X")</f>
        <v/>
      </c>
    </row>
    <row r="105" spans="1:29" ht="27.6" x14ac:dyDescent="0.3">
      <c r="A105" s="75" t="s">
        <v>5</v>
      </c>
      <c r="B105" s="39" t="s">
        <v>280</v>
      </c>
      <c r="C105" s="40" t="s">
        <v>288</v>
      </c>
      <c r="D105" s="40" t="s">
        <v>289</v>
      </c>
      <c r="E105" s="40" t="s">
        <v>30</v>
      </c>
      <c r="F105" s="40" t="s">
        <v>225</v>
      </c>
      <c r="G105" s="39" t="s">
        <v>36</v>
      </c>
      <c r="H105" s="74"/>
      <c r="I105" s="74"/>
      <c r="J105" s="74"/>
      <c r="K105" s="74"/>
      <c r="L105" s="74"/>
      <c r="M105" s="74"/>
      <c r="N105" s="74"/>
      <c r="O105" s="74"/>
      <c r="P105" s="74"/>
      <c r="Q105" s="23" t="s">
        <v>33</v>
      </c>
      <c r="R105" s="74"/>
      <c r="S105" s="74"/>
      <c r="T105" s="74"/>
      <c r="U105" s="74"/>
      <c r="V105" s="74"/>
      <c r="W105" s="74"/>
      <c r="X105" s="74"/>
      <c r="Y105" s="74"/>
      <c r="Z105" s="76" t="str">
        <f>IF(Table1[[#This Row],[1]]="","","X")</f>
        <v/>
      </c>
      <c r="AA105" s="76" t="str">
        <f>IF(AND(Table1[[#This Row],[2]]="",Table1[[#This Row],[3]]="",Table1[[#This Row],[5]]="",Table1[[#This Row],[16]]=""),"","X")</f>
        <v/>
      </c>
      <c r="AB105" s="76" t="str">
        <f>IF(AND(Table1[[#This Row],[4]]="",Table1[[#This Row],[6]]="",Table1[[#This Row],[7]]="",Table1[[#This Row],[8]]="",Table1[[#This Row],[9]]="",Table1[[#This Row],[10]]="",Table1[[#This Row],[11]]="",Table1[[#This Row],[12]]="",Table1[[#This Row],[13]]="",Table1[[#This Row],[15]]="",Table1[[#This Row],[17]]="",Table1[[#This Row],[18]]=""),"","X")</f>
        <v>X</v>
      </c>
      <c r="AC105" s="76" t="str">
        <f>IF(Table1[[#This Row],[14]]="","","X")</f>
        <v/>
      </c>
    </row>
    <row r="106" spans="1:29" ht="41.4" x14ac:dyDescent="0.3">
      <c r="A106" s="75" t="s">
        <v>5</v>
      </c>
      <c r="B106" s="39" t="s">
        <v>281</v>
      </c>
      <c r="C106" s="40" t="s">
        <v>282</v>
      </c>
      <c r="D106" s="40" t="s">
        <v>283</v>
      </c>
      <c r="E106" s="40" t="s">
        <v>30</v>
      </c>
      <c r="F106" s="40" t="s">
        <v>225</v>
      </c>
      <c r="G106" s="39" t="s">
        <v>1</v>
      </c>
      <c r="H106" s="74"/>
      <c r="I106" s="74"/>
      <c r="J106" s="74"/>
      <c r="K106" s="23" t="s">
        <v>33</v>
      </c>
      <c r="L106" s="23" t="s">
        <v>33</v>
      </c>
      <c r="M106" s="74"/>
      <c r="N106" s="23" t="s">
        <v>33</v>
      </c>
      <c r="O106" s="23" t="s">
        <v>33</v>
      </c>
      <c r="P106" s="74"/>
      <c r="Q106" s="74"/>
      <c r="R106" s="74"/>
      <c r="S106" s="74"/>
      <c r="T106" s="74"/>
      <c r="U106" s="74"/>
      <c r="V106" s="74"/>
      <c r="W106" s="74"/>
      <c r="X106" s="74"/>
      <c r="Y106" s="74"/>
      <c r="Z106" s="76" t="str">
        <f>IF(Table1[[#This Row],[1]]="","","X")</f>
        <v/>
      </c>
      <c r="AA106" s="76" t="str">
        <f>IF(AND(Table1[[#This Row],[2]]="",Table1[[#This Row],[3]]="",Table1[[#This Row],[5]]="",Table1[[#This Row],[16]]=""),"","X")</f>
        <v>X</v>
      </c>
      <c r="AB106" s="76" t="str">
        <f>IF(AND(Table1[[#This Row],[4]]="",Table1[[#This Row],[6]]="",Table1[[#This Row],[7]]="",Table1[[#This Row],[8]]="",Table1[[#This Row],[9]]="",Table1[[#This Row],[10]]="",Table1[[#This Row],[11]]="",Table1[[#This Row],[12]]="",Table1[[#This Row],[13]]="",Table1[[#This Row],[15]]="",Table1[[#This Row],[17]]="",Table1[[#This Row],[18]]=""),"","X")</f>
        <v>X</v>
      </c>
      <c r="AC106" s="76" t="str">
        <f>IF(Table1[[#This Row],[14]]="","","X")</f>
        <v/>
      </c>
    </row>
    <row r="107" spans="1:29" ht="15.6" x14ac:dyDescent="0.3">
      <c r="A107" s="39" t="s">
        <v>5</v>
      </c>
      <c r="B107" s="39" t="s">
        <v>290</v>
      </c>
      <c r="C107" s="40" t="s">
        <v>297</v>
      </c>
      <c r="D107" s="40" t="s">
        <v>28</v>
      </c>
      <c r="E107" s="40" t="s">
        <v>28</v>
      </c>
      <c r="F107" s="40" t="s">
        <v>225</v>
      </c>
      <c r="G107" s="39" t="s">
        <v>1</v>
      </c>
      <c r="H107" s="74"/>
      <c r="I107" s="74"/>
      <c r="J107" s="74"/>
      <c r="K107" s="74"/>
      <c r="L107" s="74"/>
      <c r="M107" s="74"/>
      <c r="N107" s="74"/>
      <c r="O107" s="74"/>
      <c r="P107" s="74"/>
      <c r="Q107" s="74"/>
      <c r="R107" s="74"/>
      <c r="S107" s="74"/>
      <c r="T107" s="74"/>
      <c r="U107" s="23" t="s">
        <v>33</v>
      </c>
      <c r="V107" s="74"/>
      <c r="W107" s="74"/>
      <c r="X107" s="74"/>
      <c r="Y107" s="74"/>
      <c r="Z107" s="76" t="str">
        <f>IF(Table1[[#This Row],[1]]="","","X")</f>
        <v/>
      </c>
      <c r="AA107" s="76" t="str">
        <f>IF(AND(Table1[[#This Row],[2]]="",Table1[[#This Row],[3]]="",Table1[[#This Row],[5]]="",Table1[[#This Row],[16]]=""),"","X")</f>
        <v/>
      </c>
      <c r="AB107" s="76" t="str">
        <f>IF(AND(Table1[[#This Row],[4]]="",Table1[[#This Row],[6]]="",Table1[[#This Row],[7]]="",Table1[[#This Row],[8]]="",Table1[[#This Row],[9]]="",Table1[[#This Row],[10]]="",Table1[[#This Row],[11]]="",Table1[[#This Row],[12]]="",Table1[[#This Row],[13]]="",Table1[[#This Row],[15]]="",Table1[[#This Row],[17]]="",Table1[[#This Row],[18]]=""),"","X")</f>
        <v/>
      </c>
      <c r="AC107" s="76" t="str">
        <f>IF(Table1[[#This Row],[14]]="","","X")</f>
        <v>X</v>
      </c>
    </row>
    <row r="108" spans="1:29" ht="27.6" x14ac:dyDescent="0.3">
      <c r="A108" s="75" t="s">
        <v>5</v>
      </c>
      <c r="B108" s="39" t="s">
        <v>291</v>
      </c>
      <c r="C108" s="40" t="s">
        <v>298</v>
      </c>
      <c r="D108" s="40" t="s">
        <v>28</v>
      </c>
      <c r="E108" s="40" t="s">
        <v>28</v>
      </c>
      <c r="F108" s="40" t="s">
        <v>225</v>
      </c>
      <c r="G108" s="39" t="s">
        <v>1</v>
      </c>
      <c r="H108" s="74"/>
      <c r="I108" s="74"/>
      <c r="J108" s="74"/>
      <c r="K108" s="74"/>
      <c r="L108" s="74"/>
      <c r="M108" s="74"/>
      <c r="N108" s="74"/>
      <c r="O108" s="74"/>
      <c r="P108" s="74"/>
      <c r="Q108" s="74"/>
      <c r="R108" s="74"/>
      <c r="S108" s="74"/>
      <c r="T108" s="74"/>
      <c r="U108" s="23" t="s">
        <v>33</v>
      </c>
      <c r="V108" s="74"/>
      <c r="W108" s="74"/>
      <c r="X108" s="74"/>
      <c r="Y108" s="74"/>
      <c r="Z108" s="76" t="str">
        <f>IF(Table1[[#This Row],[1]]="","","X")</f>
        <v/>
      </c>
      <c r="AA108" s="76" t="str">
        <f>IF(AND(Table1[[#This Row],[2]]="",Table1[[#This Row],[3]]="",Table1[[#This Row],[5]]="",Table1[[#This Row],[16]]=""),"","X")</f>
        <v/>
      </c>
      <c r="AB108" s="76" t="str">
        <f>IF(AND(Table1[[#This Row],[4]]="",Table1[[#This Row],[6]]="",Table1[[#This Row],[7]]="",Table1[[#This Row],[8]]="",Table1[[#This Row],[9]]="",Table1[[#This Row],[10]]="",Table1[[#This Row],[11]]="",Table1[[#This Row],[12]]="",Table1[[#This Row],[13]]="",Table1[[#This Row],[15]]="",Table1[[#This Row],[17]]="",Table1[[#This Row],[18]]=""),"","X")</f>
        <v/>
      </c>
      <c r="AC108" s="76" t="str">
        <f>IF(Table1[[#This Row],[14]]="","","X")</f>
        <v>X</v>
      </c>
    </row>
    <row r="109" spans="1:29" ht="41.4" x14ac:dyDescent="0.3">
      <c r="A109" s="75" t="s">
        <v>5</v>
      </c>
      <c r="B109" s="39" t="s">
        <v>292</v>
      </c>
      <c r="C109" s="40" t="s">
        <v>299</v>
      </c>
      <c r="D109" s="40" t="s">
        <v>304</v>
      </c>
      <c r="E109" s="40" t="s">
        <v>30</v>
      </c>
      <c r="F109" s="40" t="s">
        <v>225</v>
      </c>
      <c r="G109" s="39" t="s">
        <v>1</v>
      </c>
      <c r="H109" s="74"/>
      <c r="I109" s="74"/>
      <c r="J109" s="74"/>
      <c r="K109" s="74"/>
      <c r="L109" s="74"/>
      <c r="M109" s="74"/>
      <c r="N109" s="23" t="s">
        <v>33</v>
      </c>
      <c r="O109" s="74"/>
      <c r="P109" s="74"/>
      <c r="Q109" s="74"/>
      <c r="R109" s="74"/>
      <c r="S109" s="23" t="s">
        <v>33</v>
      </c>
      <c r="T109" s="23" t="s">
        <v>33</v>
      </c>
      <c r="U109" s="23"/>
      <c r="V109" s="74"/>
      <c r="W109" s="74"/>
      <c r="X109" s="74"/>
      <c r="Y109" s="74"/>
      <c r="Z109" s="76" t="str">
        <f>IF(Table1[[#This Row],[1]]="","","X")</f>
        <v/>
      </c>
      <c r="AA109" s="76" t="str">
        <f>IF(AND(Table1[[#This Row],[2]]="",Table1[[#This Row],[3]]="",Table1[[#This Row],[5]]="",Table1[[#This Row],[16]]=""),"","X")</f>
        <v/>
      </c>
      <c r="AB109" s="76" t="str">
        <f>IF(AND(Table1[[#This Row],[4]]="",Table1[[#This Row],[6]]="",Table1[[#This Row],[7]]="",Table1[[#This Row],[8]]="",Table1[[#This Row],[9]]="",Table1[[#This Row],[10]]="",Table1[[#This Row],[11]]="",Table1[[#This Row],[12]]="",Table1[[#This Row],[13]]="",Table1[[#This Row],[15]]="",Table1[[#This Row],[17]]="",Table1[[#This Row],[18]]=""),"","X")</f>
        <v>X</v>
      </c>
      <c r="AC109" s="76" t="str">
        <f>IF(Table1[[#This Row],[14]]="","","X")</f>
        <v/>
      </c>
    </row>
    <row r="110" spans="1:29" ht="69" x14ac:dyDescent="0.3">
      <c r="A110" s="75" t="s">
        <v>5</v>
      </c>
      <c r="B110" s="39" t="s">
        <v>293</v>
      </c>
      <c r="C110" s="40" t="s">
        <v>300</v>
      </c>
      <c r="D110" s="40" t="s">
        <v>28</v>
      </c>
      <c r="E110" s="40" t="s">
        <v>28</v>
      </c>
      <c r="F110" s="40" t="s">
        <v>225</v>
      </c>
      <c r="G110" s="39" t="s">
        <v>1</v>
      </c>
      <c r="H110" s="74"/>
      <c r="I110" s="74"/>
      <c r="J110" s="74"/>
      <c r="K110" s="74"/>
      <c r="L110" s="74"/>
      <c r="M110" s="74"/>
      <c r="N110" s="74"/>
      <c r="O110" s="74"/>
      <c r="P110" s="74"/>
      <c r="Q110" s="74"/>
      <c r="R110" s="74"/>
      <c r="S110" s="74"/>
      <c r="T110" s="74"/>
      <c r="U110" s="74"/>
      <c r="V110" s="74"/>
      <c r="W110" s="74"/>
      <c r="X110" s="74"/>
      <c r="Y110" s="74"/>
      <c r="Z110" s="76" t="str">
        <f>IF(Table1[[#This Row],[1]]="","","X")</f>
        <v/>
      </c>
      <c r="AA110" s="76" t="str">
        <f>IF(AND(Table1[[#This Row],[2]]="",Table1[[#This Row],[3]]="",Table1[[#This Row],[5]]="",Table1[[#This Row],[16]]=""),"","X")</f>
        <v/>
      </c>
      <c r="AB110" s="76" t="str">
        <f>IF(AND(Table1[[#This Row],[4]]="",Table1[[#This Row],[6]]="",Table1[[#This Row],[7]]="",Table1[[#This Row],[8]]="",Table1[[#This Row],[9]]="",Table1[[#This Row],[10]]="",Table1[[#This Row],[11]]="",Table1[[#This Row],[12]]="",Table1[[#This Row],[13]]="",Table1[[#This Row],[15]]="",Table1[[#This Row],[17]]="",Table1[[#This Row],[18]]=""),"","X")</f>
        <v/>
      </c>
      <c r="AC110" s="76" t="str">
        <f>IF(Table1[[#This Row],[14]]="","","X")</f>
        <v/>
      </c>
    </row>
    <row r="111" spans="1:29" ht="69" x14ac:dyDescent="0.3">
      <c r="A111" s="83" t="s">
        <v>5</v>
      </c>
      <c r="B111" s="87" t="s">
        <v>294</v>
      </c>
      <c r="C111" s="86" t="s">
        <v>301</v>
      </c>
      <c r="D111" s="86" t="s">
        <v>252</v>
      </c>
      <c r="E111" s="86" t="s">
        <v>30</v>
      </c>
      <c r="F111" s="86" t="s">
        <v>225</v>
      </c>
      <c r="G111" s="87" t="s">
        <v>36</v>
      </c>
      <c r="H111" s="74"/>
      <c r="I111" s="74"/>
      <c r="J111" s="74"/>
      <c r="K111" s="74"/>
      <c r="L111" s="74"/>
      <c r="M111" s="74"/>
      <c r="N111" s="23" t="s">
        <v>33</v>
      </c>
      <c r="O111" s="74"/>
      <c r="P111" s="74"/>
      <c r="Q111" s="74"/>
      <c r="R111" s="74"/>
      <c r="S111" s="74"/>
      <c r="T111" s="23" t="s">
        <v>33</v>
      </c>
      <c r="U111" s="74"/>
      <c r="V111" s="74"/>
      <c r="W111" s="74"/>
      <c r="X111" s="74"/>
      <c r="Y111" s="74"/>
      <c r="Z111" s="76" t="str">
        <f>IF(Table1[[#This Row],[1]]="","","X")</f>
        <v/>
      </c>
      <c r="AA111" s="76" t="str">
        <f>IF(AND(Table1[[#This Row],[2]]="",Table1[[#This Row],[3]]="",Table1[[#This Row],[5]]="",Table1[[#This Row],[16]]=""),"","X")</f>
        <v/>
      </c>
      <c r="AB111" s="76" t="str">
        <f>IF(AND(Table1[[#This Row],[4]]="",Table1[[#This Row],[6]]="",Table1[[#This Row],[7]]="",Table1[[#This Row],[8]]="",Table1[[#This Row],[9]]="",Table1[[#This Row],[10]]="",Table1[[#This Row],[11]]="",Table1[[#This Row],[12]]="",Table1[[#This Row],[13]]="",Table1[[#This Row],[15]]="",Table1[[#This Row],[17]]="",Table1[[#This Row],[18]]=""),"","X")</f>
        <v>X</v>
      </c>
      <c r="AC111" s="76" t="str">
        <f>IF(Table1[[#This Row],[14]]="","","X")</f>
        <v/>
      </c>
    </row>
    <row r="112" spans="1:29" ht="27.6" x14ac:dyDescent="0.3">
      <c r="A112" s="83" t="s">
        <v>5</v>
      </c>
      <c r="B112" s="87" t="s">
        <v>295</v>
      </c>
      <c r="C112" s="86" t="s">
        <v>302</v>
      </c>
      <c r="D112" s="40" t="s">
        <v>28</v>
      </c>
      <c r="E112" s="40" t="s">
        <v>28</v>
      </c>
      <c r="F112" s="40" t="s">
        <v>225</v>
      </c>
      <c r="G112" s="39" t="s">
        <v>1</v>
      </c>
      <c r="H112" s="84"/>
      <c r="I112" s="84"/>
      <c r="J112" s="84"/>
      <c r="K112" s="84"/>
      <c r="L112" s="84"/>
      <c r="M112" s="84"/>
      <c r="N112" s="88" t="s">
        <v>33</v>
      </c>
      <c r="O112" s="84"/>
      <c r="P112" s="84"/>
      <c r="Q112" s="84"/>
      <c r="R112" s="84"/>
      <c r="S112" s="84"/>
      <c r="T112" s="84"/>
      <c r="U112" s="84"/>
      <c r="V112" s="84"/>
      <c r="W112" s="84"/>
      <c r="X112" s="84"/>
      <c r="Y112" s="84"/>
      <c r="Z112" s="85" t="str">
        <f>IF(Table1[[#This Row],[1]]="","","X")</f>
        <v/>
      </c>
      <c r="AA112" s="85" t="str">
        <f>IF(AND(Table1[[#This Row],[2]]="",Table1[[#This Row],[3]]="",Table1[[#This Row],[5]]="",Table1[[#This Row],[16]]=""),"","X")</f>
        <v/>
      </c>
      <c r="AB112" s="85" t="str">
        <f>IF(AND(Table1[[#This Row],[4]]="",Table1[[#This Row],[6]]="",Table1[[#This Row],[7]]="",Table1[[#This Row],[8]]="",Table1[[#This Row],[9]]="",Table1[[#This Row],[10]]="",Table1[[#This Row],[11]]="",Table1[[#This Row],[12]]="",Table1[[#This Row],[13]]="",Table1[[#This Row],[15]]="",Table1[[#This Row],[17]]="",Table1[[#This Row],[18]]=""),"","X")</f>
        <v>X</v>
      </c>
      <c r="AC112" s="85" t="str">
        <f>IF(Table1[[#This Row],[14]]="","","X")</f>
        <v/>
      </c>
    </row>
    <row r="113" spans="1:29" ht="41.4" x14ac:dyDescent="0.3">
      <c r="A113" s="83" t="s">
        <v>5</v>
      </c>
      <c r="B113" s="87" t="s">
        <v>296</v>
      </c>
      <c r="C113" s="86" t="s">
        <v>303</v>
      </c>
      <c r="D113" s="40" t="s">
        <v>28</v>
      </c>
      <c r="E113" s="40" t="s">
        <v>28</v>
      </c>
      <c r="F113" s="40" t="s">
        <v>225</v>
      </c>
      <c r="G113" s="39" t="s">
        <v>1</v>
      </c>
      <c r="H113" s="84"/>
      <c r="I113" s="84"/>
      <c r="J113" s="84"/>
      <c r="K113" s="84"/>
      <c r="L113" s="84"/>
      <c r="M113" s="84"/>
      <c r="N113" s="84"/>
      <c r="O113" s="84"/>
      <c r="P113" s="84"/>
      <c r="Q113" s="84"/>
      <c r="R113" s="84"/>
      <c r="S113" s="84"/>
      <c r="T113" s="84"/>
      <c r="U113" s="84"/>
      <c r="V113" s="84"/>
      <c r="W113" s="84"/>
      <c r="X113" s="84"/>
      <c r="Y113" s="84"/>
      <c r="Z113" s="85" t="str">
        <f>IF(Table1[[#This Row],[1]]="","","X")</f>
        <v/>
      </c>
      <c r="AA113" s="85" t="str">
        <f>IF(AND(Table1[[#This Row],[2]]="",Table1[[#This Row],[3]]="",Table1[[#This Row],[5]]="",Table1[[#This Row],[16]]=""),"","X")</f>
        <v/>
      </c>
      <c r="AB113" s="85" t="str">
        <f>IF(AND(Table1[[#This Row],[4]]="",Table1[[#This Row],[6]]="",Table1[[#This Row],[7]]="",Table1[[#This Row],[8]]="",Table1[[#This Row],[9]]="",Table1[[#This Row],[10]]="",Table1[[#This Row],[11]]="",Table1[[#This Row],[12]]="",Table1[[#This Row],[13]]="",Table1[[#This Row],[15]]="",Table1[[#This Row],[17]]="",Table1[[#This Row],[18]]=""),"","X")</f>
        <v/>
      </c>
      <c r="AC113" s="85" t="str">
        <f>IF(Table1[[#This Row],[14]]="","","X")</f>
        <v/>
      </c>
    </row>
    <row r="114" spans="1:29" ht="27.6" x14ac:dyDescent="0.3">
      <c r="A114" s="75" t="s">
        <v>6</v>
      </c>
      <c r="B114" s="39" t="s">
        <v>305</v>
      </c>
      <c r="C114" s="40" t="s">
        <v>308</v>
      </c>
      <c r="D114" s="40" t="s">
        <v>28</v>
      </c>
      <c r="E114" s="40" t="s">
        <v>28</v>
      </c>
      <c r="F114" s="40" t="s">
        <v>225</v>
      </c>
      <c r="G114" s="39" t="s">
        <v>1</v>
      </c>
      <c r="H114" s="74"/>
      <c r="I114" s="74"/>
      <c r="J114" s="74"/>
      <c r="K114" s="74"/>
      <c r="L114" s="74"/>
      <c r="M114" s="74"/>
      <c r="N114" s="74"/>
      <c r="O114" s="74"/>
      <c r="P114" s="74"/>
      <c r="Q114" s="74"/>
      <c r="R114" s="74"/>
      <c r="S114" s="74"/>
      <c r="T114" s="74"/>
      <c r="U114" s="23" t="s">
        <v>33</v>
      </c>
      <c r="V114" s="74"/>
      <c r="W114" s="74"/>
      <c r="X114" s="74"/>
      <c r="Y114" s="74"/>
      <c r="Z114" s="76" t="str">
        <f>IF(Table1[[#This Row],[1]]="","","X")</f>
        <v/>
      </c>
      <c r="AA114" s="76" t="str">
        <f>IF(AND(Table1[[#This Row],[2]]="",Table1[[#This Row],[3]]="",Table1[[#This Row],[5]]="",Table1[[#This Row],[16]]=""),"","X")</f>
        <v/>
      </c>
      <c r="AB114" s="76" t="str">
        <f>IF(AND(Table1[[#This Row],[4]]="",Table1[[#This Row],[6]]="",Table1[[#This Row],[7]]="",Table1[[#This Row],[8]]="",Table1[[#This Row],[9]]="",Table1[[#This Row],[10]]="",Table1[[#This Row],[11]]="",Table1[[#This Row],[12]]="",Table1[[#This Row],[13]]="",Table1[[#This Row],[15]]="",Table1[[#This Row],[17]]="",Table1[[#This Row],[18]]=""),"","X")</f>
        <v/>
      </c>
      <c r="AC114" s="76" t="str">
        <f>IF(Table1[[#This Row],[14]]="","","X")</f>
        <v>X</v>
      </c>
    </row>
    <row r="115" spans="1:29" ht="41.4" x14ac:dyDescent="0.3">
      <c r="A115" s="75" t="s">
        <v>6</v>
      </c>
      <c r="B115" s="39" t="s">
        <v>306</v>
      </c>
      <c r="C115" s="40" t="s">
        <v>309</v>
      </c>
      <c r="D115" s="40" t="s">
        <v>28</v>
      </c>
      <c r="E115" s="40" t="s">
        <v>28</v>
      </c>
      <c r="F115" s="40" t="s">
        <v>225</v>
      </c>
      <c r="G115" s="39" t="s">
        <v>1</v>
      </c>
      <c r="H115" s="74"/>
      <c r="I115" s="74"/>
      <c r="J115" s="74"/>
      <c r="K115" s="74"/>
      <c r="L115" s="74"/>
      <c r="M115" s="74"/>
      <c r="N115" s="74"/>
      <c r="O115" s="74"/>
      <c r="P115" s="74"/>
      <c r="Q115" s="74"/>
      <c r="R115" s="74"/>
      <c r="S115" s="74"/>
      <c r="T115" s="74"/>
      <c r="U115" s="23" t="s">
        <v>33</v>
      </c>
      <c r="V115" s="74"/>
      <c r="W115" s="74"/>
      <c r="X115" s="74"/>
      <c r="Y115" s="74"/>
      <c r="Z115" s="76" t="str">
        <f>IF(Table1[[#This Row],[1]]="","","X")</f>
        <v/>
      </c>
      <c r="AA115" s="76" t="str">
        <f>IF(AND(Table1[[#This Row],[2]]="",Table1[[#This Row],[3]]="",Table1[[#This Row],[5]]="",Table1[[#This Row],[16]]=""),"","X")</f>
        <v/>
      </c>
      <c r="AB115" s="76" t="str">
        <f>IF(AND(Table1[[#This Row],[4]]="",Table1[[#This Row],[6]]="",Table1[[#This Row],[7]]="",Table1[[#This Row],[8]]="",Table1[[#This Row],[9]]="",Table1[[#This Row],[10]]="",Table1[[#This Row],[11]]="",Table1[[#This Row],[12]]="",Table1[[#This Row],[13]]="",Table1[[#This Row],[15]]="",Table1[[#This Row],[17]]="",Table1[[#This Row],[18]]=""),"","X")</f>
        <v/>
      </c>
      <c r="AC115" s="76" t="str">
        <f>IF(Table1[[#This Row],[14]]="","","X")</f>
        <v>X</v>
      </c>
    </row>
    <row r="116" spans="1:29" ht="55.2" x14ac:dyDescent="0.3">
      <c r="A116" s="75" t="s">
        <v>6</v>
      </c>
      <c r="B116" s="39" t="s">
        <v>307</v>
      </c>
      <c r="C116" s="40" t="s">
        <v>310</v>
      </c>
      <c r="D116" s="40" t="s">
        <v>28</v>
      </c>
      <c r="E116" s="40" t="s">
        <v>28</v>
      </c>
      <c r="F116" s="40" t="s">
        <v>225</v>
      </c>
      <c r="G116" s="39" t="s">
        <v>1</v>
      </c>
      <c r="H116" s="74"/>
      <c r="I116" s="74"/>
      <c r="J116" s="74"/>
      <c r="K116" s="74"/>
      <c r="L116" s="74"/>
      <c r="M116" s="74"/>
      <c r="N116" s="74"/>
      <c r="O116" s="74"/>
      <c r="P116" s="74"/>
      <c r="Q116" s="74"/>
      <c r="R116" s="74"/>
      <c r="S116" s="74"/>
      <c r="T116" s="74"/>
      <c r="U116" s="74"/>
      <c r="V116" s="74"/>
      <c r="W116" s="74"/>
      <c r="X116" s="74"/>
      <c r="Y116" s="74"/>
      <c r="Z116" s="76" t="str">
        <f>IF(Table1[[#This Row],[1]]="","","X")</f>
        <v/>
      </c>
      <c r="AA116" s="76" t="str">
        <f>IF(AND(Table1[[#This Row],[2]]="",Table1[[#This Row],[3]]="",Table1[[#This Row],[5]]="",Table1[[#This Row],[16]]=""),"","X")</f>
        <v/>
      </c>
      <c r="AB116" s="76" t="str">
        <f>IF(AND(Table1[[#This Row],[4]]="",Table1[[#This Row],[6]]="",Table1[[#This Row],[7]]="",Table1[[#This Row],[8]]="",Table1[[#This Row],[9]]="",Table1[[#This Row],[10]]="",Table1[[#This Row],[11]]="",Table1[[#This Row],[12]]="",Table1[[#This Row],[13]]="",Table1[[#This Row],[15]]="",Table1[[#This Row],[17]]="",Table1[[#This Row],[18]]=""),"","X")</f>
        <v/>
      </c>
      <c r="AC116" s="76" t="str">
        <f>IF(Table1[[#This Row],[14]]="","","X")</f>
        <v/>
      </c>
    </row>
    <row r="117" spans="1:29" ht="41.4" x14ac:dyDescent="0.3">
      <c r="A117" s="75" t="s">
        <v>8</v>
      </c>
      <c r="B117" s="39" t="s">
        <v>311</v>
      </c>
      <c r="C117" s="40" t="s">
        <v>309</v>
      </c>
      <c r="D117" s="40" t="s">
        <v>28</v>
      </c>
      <c r="E117" s="40" t="s">
        <v>28</v>
      </c>
      <c r="F117" s="40" t="s">
        <v>225</v>
      </c>
      <c r="G117" s="39" t="s">
        <v>1</v>
      </c>
      <c r="H117" s="74"/>
      <c r="I117" s="74"/>
      <c r="J117" s="74"/>
      <c r="K117" s="74"/>
      <c r="L117" s="74"/>
      <c r="M117" s="74"/>
      <c r="N117" s="74"/>
      <c r="O117" s="74"/>
      <c r="P117" s="74"/>
      <c r="Q117" s="74"/>
      <c r="R117" s="74"/>
      <c r="S117" s="74"/>
      <c r="T117" s="74"/>
      <c r="U117" s="23" t="s">
        <v>33</v>
      </c>
      <c r="V117" s="74"/>
      <c r="W117" s="74"/>
      <c r="X117" s="74"/>
      <c r="Y117" s="74"/>
      <c r="Z117" s="76" t="str">
        <f>IF(Table1[[#This Row],[1]]="","","X")</f>
        <v/>
      </c>
      <c r="AA117" s="76" t="str">
        <f>IF(AND(Table1[[#This Row],[2]]="",Table1[[#This Row],[3]]="",Table1[[#This Row],[5]]="",Table1[[#This Row],[16]]=""),"","X")</f>
        <v/>
      </c>
      <c r="AB117" s="76" t="str">
        <f>IF(AND(Table1[[#This Row],[4]]="",Table1[[#This Row],[6]]="",Table1[[#This Row],[7]]="",Table1[[#This Row],[8]]="",Table1[[#This Row],[9]]="",Table1[[#This Row],[10]]="",Table1[[#This Row],[11]]="",Table1[[#This Row],[12]]="",Table1[[#This Row],[13]]="",Table1[[#This Row],[15]]="",Table1[[#This Row],[17]]="",Table1[[#This Row],[18]]=""),"","X")</f>
        <v/>
      </c>
      <c r="AC117" s="76" t="str">
        <f>IF(Table1[[#This Row],[14]]="","","X")</f>
        <v>X</v>
      </c>
    </row>
    <row r="118" spans="1:29" ht="41.4" x14ac:dyDescent="0.3">
      <c r="A118" s="75" t="s">
        <v>8</v>
      </c>
      <c r="B118" s="39" t="s">
        <v>312</v>
      </c>
      <c r="C118" s="40" t="s">
        <v>314</v>
      </c>
      <c r="D118" s="40" t="s">
        <v>28</v>
      </c>
      <c r="E118" s="40" t="s">
        <v>28</v>
      </c>
      <c r="F118" s="40" t="s">
        <v>224</v>
      </c>
      <c r="G118" s="39" t="s">
        <v>1</v>
      </c>
      <c r="H118" s="74"/>
      <c r="I118" s="74"/>
      <c r="J118" s="74"/>
      <c r="K118" s="74"/>
      <c r="L118" s="74"/>
      <c r="M118" s="74"/>
      <c r="N118" s="74"/>
      <c r="O118" s="74"/>
      <c r="P118" s="74"/>
      <c r="Q118" s="74"/>
      <c r="R118" s="74"/>
      <c r="S118" s="74"/>
      <c r="T118" s="74"/>
      <c r="U118" s="74"/>
      <c r="V118" s="74"/>
      <c r="W118" s="74"/>
      <c r="X118" s="74"/>
      <c r="Y118" s="74"/>
      <c r="Z118" s="76" t="str">
        <f>IF(Table1[[#This Row],[1]]="","","X")</f>
        <v/>
      </c>
      <c r="AA118" s="76" t="str">
        <f>IF(AND(Table1[[#This Row],[2]]="",Table1[[#This Row],[3]]="",Table1[[#This Row],[5]]="",Table1[[#This Row],[16]]=""),"","X")</f>
        <v/>
      </c>
      <c r="AB118" s="76" t="str">
        <f>IF(AND(Table1[[#This Row],[4]]="",Table1[[#This Row],[6]]="",Table1[[#This Row],[7]]="",Table1[[#This Row],[8]]="",Table1[[#This Row],[9]]="",Table1[[#This Row],[10]]="",Table1[[#This Row],[11]]="",Table1[[#This Row],[12]]="",Table1[[#This Row],[13]]="",Table1[[#This Row],[15]]="",Table1[[#This Row],[17]]="",Table1[[#This Row],[18]]=""),"","X")</f>
        <v/>
      </c>
      <c r="AC118" s="76" t="str">
        <f>IF(Table1[[#This Row],[14]]="","","X")</f>
        <v/>
      </c>
    </row>
    <row r="119" spans="1:29" ht="55.2" x14ac:dyDescent="0.3">
      <c r="A119" s="75" t="s">
        <v>8</v>
      </c>
      <c r="B119" s="39" t="s">
        <v>313</v>
      </c>
      <c r="C119" s="40" t="s">
        <v>310</v>
      </c>
      <c r="D119" s="40" t="s">
        <v>28</v>
      </c>
      <c r="E119" s="40" t="s">
        <v>28</v>
      </c>
      <c r="F119" s="40" t="s">
        <v>225</v>
      </c>
      <c r="G119" s="39" t="s">
        <v>1</v>
      </c>
      <c r="H119" s="74"/>
      <c r="I119" s="23" t="s">
        <v>33</v>
      </c>
      <c r="J119" s="23" t="s">
        <v>33</v>
      </c>
      <c r="K119" s="74"/>
      <c r="L119" s="23" t="s">
        <v>33</v>
      </c>
      <c r="M119" s="74"/>
      <c r="N119" s="23" t="s">
        <v>33</v>
      </c>
      <c r="O119" s="74"/>
      <c r="P119" s="74"/>
      <c r="Q119" s="74"/>
      <c r="R119" s="74"/>
      <c r="S119" s="74"/>
      <c r="T119" s="74"/>
      <c r="U119" s="74"/>
      <c r="V119" s="74"/>
      <c r="W119" s="74"/>
      <c r="X119" s="74"/>
      <c r="Y119" s="74"/>
      <c r="Z119" s="76" t="str">
        <f>IF(Table1[[#This Row],[1]]="","","X")</f>
        <v/>
      </c>
      <c r="AA119" s="76" t="str">
        <f>IF(AND(Table1[[#This Row],[2]]="",Table1[[#This Row],[3]]="",Table1[[#This Row],[5]]="",Table1[[#This Row],[16]]=""),"","X")</f>
        <v>X</v>
      </c>
      <c r="AB119" s="76" t="str">
        <f>IF(AND(Table1[[#This Row],[4]]="",Table1[[#This Row],[6]]="",Table1[[#This Row],[7]]="",Table1[[#This Row],[8]]="",Table1[[#This Row],[9]]="",Table1[[#This Row],[10]]="",Table1[[#This Row],[11]]="",Table1[[#This Row],[12]]="",Table1[[#This Row],[13]]="",Table1[[#This Row],[15]]="",Table1[[#This Row],[17]]="",Table1[[#This Row],[18]]=""),"","X")</f>
        <v>X</v>
      </c>
      <c r="AC119" s="76" t="str">
        <f>IF(Table1[[#This Row],[14]]="","","X")</f>
        <v/>
      </c>
    </row>
    <row r="120" spans="1:29" ht="41.4" x14ac:dyDescent="0.3">
      <c r="A120" s="75" t="s">
        <v>35</v>
      </c>
      <c r="B120" s="39" t="s">
        <v>315</v>
      </c>
      <c r="C120" s="40" t="s">
        <v>316</v>
      </c>
      <c r="D120" s="40" t="s">
        <v>304</v>
      </c>
      <c r="E120" s="40" t="s">
        <v>30</v>
      </c>
      <c r="F120" s="40" t="s">
        <v>227</v>
      </c>
      <c r="G120" s="39" t="s">
        <v>1</v>
      </c>
      <c r="H120" s="74"/>
      <c r="I120" s="74"/>
      <c r="J120" s="74"/>
      <c r="K120" s="74"/>
      <c r="L120" s="74"/>
      <c r="M120" s="23" t="s">
        <v>33</v>
      </c>
      <c r="N120" s="74"/>
      <c r="O120" s="74"/>
      <c r="P120" s="74"/>
      <c r="Q120" s="74"/>
      <c r="R120" s="74"/>
      <c r="S120" s="74"/>
      <c r="T120" s="74"/>
      <c r="U120" s="74"/>
      <c r="V120" s="74"/>
      <c r="W120" s="74"/>
      <c r="X120" s="74"/>
      <c r="Y120" s="74"/>
      <c r="Z120" s="76" t="str">
        <f>IF(Table1[[#This Row],[1]]="","","X")</f>
        <v/>
      </c>
      <c r="AA120" s="76" t="str">
        <f>IF(AND(Table1[[#This Row],[2]]="",Table1[[#This Row],[3]]="",Table1[[#This Row],[5]]="",Table1[[#This Row],[16]]=""),"","X")</f>
        <v/>
      </c>
      <c r="AB120" s="76" t="str">
        <f>IF(AND(Table1[[#This Row],[4]]="",Table1[[#This Row],[6]]="",Table1[[#This Row],[7]]="",Table1[[#This Row],[8]]="",Table1[[#This Row],[9]]="",Table1[[#This Row],[10]]="",Table1[[#This Row],[11]]="",Table1[[#This Row],[12]]="",Table1[[#This Row],[13]]="",Table1[[#This Row],[15]]="",Table1[[#This Row],[17]]="",Table1[[#This Row],[18]]=""),"","X")</f>
        <v>X</v>
      </c>
      <c r="AC120" s="76" t="str">
        <f>IF(Table1[[#This Row],[14]]="","","X")</f>
        <v/>
      </c>
    </row>
    <row r="121" spans="1:29" ht="55.2" x14ac:dyDescent="0.3">
      <c r="A121" s="75" t="s">
        <v>59</v>
      </c>
      <c r="B121" s="39" t="s">
        <v>317</v>
      </c>
      <c r="C121" s="40" t="s">
        <v>310</v>
      </c>
      <c r="D121" s="40" t="s">
        <v>28</v>
      </c>
      <c r="E121" s="40" t="s">
        <v>28</v>
      </c>
      <c r="F121" s="40" t="s">
        <v>225</v>
      </c>
      <c r="G121" s="39" t="s">
        <v>1</v>
      </c>
      <c r="H121" s="74"/>
      <c r="I121" s="74"/>
      <c r="J121" s="74"/>
      <c r="K121" s="74"/>
      <c r="L121" s="74"/>
      <c r="M121" s="74"/>
      <c r="N121" s="74"/>
      <c r="O121" s="74"/>
      <c r="P121" s="74"/>
      <c r="Q121" s="74"/>
      <c r="R121" s="74"/>
      <c r="S121" s="74"/>
      <c r="T121" s="74"/>
      <c r="U121" s="74"/>
      <c r="V121" s="74"/>
      <c r="W121" s="74"/>
      <c r="X121" s="74"/>
      <c r="Y121" s="74"/>
      <c r="Z121" s="76" t="str">
        <f>IF(Table1[[#This Row],[1]]="","","X")</f>
        <v/>
      </c>
      <c r="AA121" s="76" t="str">
        <f>IF(AND(Table1[[#This Row],[2]]="",Table1[[#This Row],[3]]="",Table1[[#This Row],[5]]="",Table1[[#This Row],[16]]=""),"","X")</f>
        <v/>
      </c>
      <c r="AB121" s="76" t="str">
        <f>IF(AND(Table1[[#This Row],[4]]="",Table1[[#This Row],[6]]="",Table1[[#This Row],[7]]="",Table1[[#This Row],[8]]="",Table1[[#This Row],[9]]="",Table1[[#This Row],[10]]="",Table1[[#This Row],[11]]="",Table1[[#This Row],[12]]="",Table1[[#This Row],[13]]="",Table1[[#This Row],[15]]="",Table1[[#This Row],[17]]="",Table1[[#This Row],[18]]=""),"","X")</f>
        <v/>
      </c>
      <c r="AC121" s="76" t="str">
        <f>IF(Table1[[#This Row],[14]]="","","X")</f>
        <v/>
      </c>
    </row>
    <row r="122" spans="1:29" ht="55.2" x14ac:dyDescent="0.3">
      <c r="A122" s="75" t="s">
        <v>5</v>
      </c>
      <c r="B122" s="39" t="s">
        <v>318</v>
      </c>
      <c r="C122" s="40" t="s">
        <v>321</v>
      </c>
      <c r="D122" s="40" t="s">
        <v>28</v>
      </c>
      <c r="E122" s="40" t="s">
        <v>28</v>
      </c>
      <c r="F122" s="40" t="s">
        <v>224</v>
      </c>
      <c r="G122" s="39" t="s">
        <v>1</v>
      </c>
      <c r="H122" s="74"/>
      <c r="I122" s="23" t="s">
        <v>33</v>
      </c>
      <c r="J122" s="23" t="s">
        <v>33</v>
      </c>
      <c r="K122" s="74"/>
      <c r="L122" s="23" t="s">
        <v>33</v>
      </c>
      <c r="M122" s="74"/>
      <c r="N122" s="74"/>
      <c r="O122" s="74"/>
      <c r="P122" s="74"/>
      <c r="Q122" s="74"/>
      <c r="R122" s="74"/>
      <c r="S122" s="74"/>
      <c r="T122" s="74"/>
      <c r="U122" s="74"/>
      <c r="V122" s="74"/>
      <c r="W122" s="74"/>
      <c r="X122" s="74"/>
      <c r="Y122" s="74"/>
      <c r="Z122" s="76" t="str">
        <f>IF(Table1[[#This Row],[1]]="","","X")</f>
        <v/>
      </c>
      <c r="AA122" s="76" t="str">
        <f>IF(AND(Table1[[#This Row],[2]]="",Table1[[#This Row],[3]]="",Table1[[#This Row],[5]]="",Table1[[#This Row],[16]]=""),"","X")</f>
        <v>X</v>
      </c>
      <c r="AB122" s="76" t="str">
        <f>IF(AND(Table1[[#This Row],[4]]="",Table1[[#This Row],[6]]="",Table1[[#This Row],[7]]="",Table1[[#This Row],[8]]="",Table1[[#This Row],[9]]="",Table1[[#This Row],[10]]="",Table1[[#This Row],[11]]="",Table1[[#This Row],[12]]="",Table1[[#This Row],[13]]="",Table1[[#This Row],[15]]="",Table1[[#This Row],[17]]="",Table1[[#This Row],[18]]=""),"","X")</f>
        <v/>
      </c>
      <c r="AC122" s="76" t="str">
        <f>IF(Table1[[#This Row],[14]]="","","X")</f>
        <v/>
      </c>
    </row>
    <row r="123" spans="1:29" ht="69" x14ac:dyDescent="0.3">
      <c r="A123" s="75" t="s">
        <v>5</v>
      </c>
      <c r="B123" s="39" t="s">
        <v>319</v>
      </c>
      <c r="C123" s="40" t="s">
        <v>322</v>
      </c>
      <c r="D123" s="40" t="s">
        <v>28</v>
      </c>
      <c r="E123" s="40" t="s">
        <v>28</v>
      </c>
      <c r="F123" s="40" t="s">
        <v>225</v>
      </c>
      <c r="G123" s="39" t="s">
        <v>1</v>
      </c>
      <c r="H123" s="74"/>
      <c r="I123" s="74"/>
      <c r="J123" s="74"/>
      <c r="K123" s="74"/>
      <c r="L123" s="74"/>
      <c r="M123" s="74"/>
      <c r="N123" s="74"/>
      <c r="O123" s="74"/>
      <c r="P123" s="74"/>
      <c r="Q123" s="74"/>
      <c r="R123" s="74"/>
      <c r="S123" s="74"/>
      <c r="T123" s="74"/>
      <c r="U123" s="74"/>
      <c r="V123" s="74"/>
      <c r="W123" s="74"/>
      <c r="X123" s="74"/>
      <c r="Y123" s="74"/>
      <c r="Z123" s="76" t="str">
        <f>IF(Table1[[#This Row],[1]]="","","X")</f>
        <v/>
      </c>
      <c r="AA123" s="76" t="str">
        <f>IF(AND(Table1[[#This Row],[2]]="",Table1[[#This Row],[3]]="",Table1[[#This Row],[5]]="",Table1[[#This Row],[16]]=""),"","X")</f>
        <v/>
      </c>
      <c r="AB123" s="76" t="str">
        <f>IF(AND(Table1[[#This Row],[4]]="",Table1[[#This Row],[6]]="",Table1[[#This Row],[7]]="",Table1[[#This Row],[8]]="",Table1[[#This Row],[9]]="",Table1[[#This Row],[10]]="",Table1[[#This Row],[11]]="",Table1[[#This Row],[12]]="",Table1[[#This Row],[13]]="",Table1[[#This Row],[15]]="",Table1[[#This Row],[17]]="",Table1[[#This Row],[18]]=""),"","X")</f>
        <v/>
      </c>
      <c r="AC123" s="76" t="str">
        <f>IF(Table1[[#This Row],[14]]="","","X")</f>
        <v/>
      </c>
    </row>
    <row r="124" spans="1:29" ht="41.4" x14ac:dyDescent="0.3">
      <c r="A124" s="75" t="s">
        <v>5</v>
      </c>
      <c r="B124" s="39" t="s">
        <v>320</v>
      </c>
      <c r="C124" s="40" t="s">
        <v>323</v>
      </c>
      <c r="D124" s="40" t="s">
        <v>324</v>
      </c>
      <c r="E124" s="40" t="s">
        <v>30</v>
      </c>
      <c r="F124" s="40" t="s">
        <v>227</v>
      </c>
      <c r="G124" s="39" t="s">
        <v>1</v>
      </c>
      <c r="H124" s="74"/>
      <c r="I124" s="74"/>
      <c r="J124" s="74"/>
      <c r="K124" s="74"/>
      <c r="L124" s="74"/>
      <c r="M124" s="74"/>
      <c r="N124" s="74"/>
      <c r="O124" s="74"/>
      <c r="P124" s="74"/>
      <c r="Q124" s="74"/>
      <c r="R124" s="74"/>
      <c r="S124" s="74"/>
      <c r="T124" s="74"/>
      <c r="U124" s="23" t="s">
        <v>33</v>
      </c>
      <c r="V124" s="74"/>
      <c r="W124" s="74"/>
      <c r="X124" s="74"/>
      <c r="Y124" s="74"/>
      <c r="Z124" s="76" t="str">
        <f>IF(Table1[[#This Row],[1]]="","","X")</f>
        <v/>
      </c>
      <c r="AA124" s="76" t="str">
        <f>IF(AND(Table1[[#This Row],[2]]="",Table1[[#This Row],[3]]="",Table1[[#This Row],[5]]="",Table1[[#This Row],[16]]=""),"","X")</f>
        <v/>
      </c>
      <c r="AB124" s="76" t="str">
        <f>IF(AND(Table1[[#This Row],[4]]="",Table1[[#This Row],[6]]="",Table1[[#This Row],[7]]="",Table1[[#This Row],[8]]="",Table1[[#This Row],[9]]="",Table1[[#This Row],[10]]="",Table1[[#This Row],[11]]="",Table1[[#This Row],[12]]="",Table1[[#This Row],[13]]="",Table1[[#This Row],[15]]="",Table1[[#This Row],[17]]="",Table1[[#This Row],[18]]=""),"","X")</f>
        <v/>
      </c>
      <c r="AC124" s="76" t="str">
        <f>IF(Table1[[#This Row],[14]]="","","X")</f>
        <v>X</v>
      </c>
    </row>
    <row r="125" spans="1:29" ht="27.6" x14ac:dyDescent="0.3">
      <c r="A125" s="75" t="s">
        <v>5</v>
      </c>
      <c r="B125" s="39" t="s">
        <v>325</v>
      </c>
      <c r="C125" s="40" t="s">
        <v>328</v>
      </c>
      <c r="D125" s="40" t="s">
        <v>28</v>
      </c>
      <c r="E125" s="40" t="s">
        <v>28</v>
      </c>
      <c r="F125" s="40" t="s">
        <v>228</v>
      </c>
      <c r="G125" s="39" t="s">
        <v>1</v>
      </c>
      <c r="H125" s="74"/>
      <c r="I125" s="23" t="s">
        <v>33</v>
      </c>
      <c r="J125" s="23" t="s">
        <v>33</v>
      </c>
      <c r="K125" s="74"/>
      <c r="L125" s="74"/>
      <c r="M125" s="74"/>
      <c r="N125" s="74"/>
      <c r="O125" s="74"/>
      <c r="P125" s="74"/>
      <c r="Q125" s="74"/>
      <c r="R125" s="74"/>
      <c r="S125" s="74"/>
      <c r="T125" s="74"/>
      <c r="U125" s="74"/>
      <c r="V125" s="74"/>
      <c r="W125" s="74"/>
      <c r="X125" s="74"/>
      <c r="Y125" s="74"/>
      <c r="Z125" s="76" t="str">
        <f>IF(Table1[[#This Row],[1]]="","","X")</f>
        <v/>
      </c>
      <c r="AA125" s="76" t="str">
        <f>IF(AND(Table1[[#This Row],[2]]="",Table1[[#This Row],[3]]="",Table1[[#This Row],[5]]="",Table1[[#This Row],[16]]=""),"","X")</f>
        <v>X</v>
      </c>
      <c r="AB125" s="76" t="str">
        <f>IF(AND(Table1[[#This Row],[4]]="",Table1[[#This Row],[6]]="",Table1[[#This Row],[7]]="",Table1[[#This Row],[8]]="",Table1[[#This Row],[9]]="",Table1[[#This Row],[10]]="",Table1[[#This Row],[11]]="",Table1[[#This Row],[12]]="",Table1[[#This Row],[13]]="",Table1[[#This Row],[15]]="",Table1[[#This Row],[17]]="",Table1[[#This Row],[18]]=""),"","X")</f>
        <v/>
      </c>
      <c r="AC125" s="76" t="str">
        <f>IF(Table1[[#This Row],[14]]="","","X")</f>
        <v/>
      </c>
    </row>
    <row r="126" spans="1:29" ht="41.4" x14ac:dyDescent="0.3">
      <c r="A126" s="75" t="s">
        <v>5</v>
      </c>
      <c r="B126" s="39" t="s">
        <v>326</v>
      </c>
      <c r="C126" s="40" t="s">
        <v>329</v>
      </c>
      <c r="D126" s="40" t="s">
        <v>28</v>
      </c>
      <c r="E126" s="40" t="s">
        <v>28</v>
      </c>
      <c r="F126" s="40" t="s">
        <v>225</v>
      </c>
      <c r="G126" s="39" t="s">
        <v>1</v>
      </c>
      <c r="H126" s="74"/>
      <c r="I126" s="74"/>
      <c r="J126" s="74"/>
      <c r="K126" s="74"/>
      <c r="L126" s="74"/>
      <c r="M126" s="74"/>
      <c r="N126" s="23" t="s">
        <v>33</v>
      </c>
      <c r="O126" s="74"/>
      <c r="P126" s="74"/>
      <c r="Q126" s="74"/>
      <c r="R126" s="74"/>
      <c r="S126" s="23" t="s">
        <v>33</v>
      </c>
      <c r="T126" s="23" t="s">
        <v>33</v>
      </c>
      <c r="U126" s="74"/>
      <c r="V126" s="74"/>
      <c r="W126" s="74"/>
      <c r="X126" s="74"/>
      <c r="Y126" s="74"/>
      <c r="Z126" s="76" t="str">
        <f>IF(Table1[[#This Row],[1]]="","","X")</f>
        <v/>
      </c>
      <c r="AA126" s="76" t="str">
        <f>IF(AND(Table1[[#This Row],[2]]="",Table1[[#This Row],[3]]="",Table1[[#This Row],[5]]="",Table1[[#This Row],[16]]=""),"","X")</f>
        <v/>
      </c>
      <c r="AB126" s="76" t="str">
        <f>IF(AND(Table1[[#This Row],[4]]="",Table1[[#This Row],[6]]="",Table1[[#This Row],[7]]="",Table1[[#This Row],[8]]="",Table1[[#This Row],[9]]="",Table1[[#This Row],[10]]="",Table1[[#This Row],[11]]="",Table1[[#This Row],[12]]="",Table1[[#This Row],[13]]="",Table1[[#This Row],[15]]="",Table1[[#This Row],[17]]="",Table1[[#This Row],[18]]=""),"","X")</f>
        <v>X</v>
      </c>
      <c r="AC126" s="76" t="str">
        <f>IF(Table1[[#This Row],[14]]="","","X")</f>
        <v/>
      </c>
    </row>
    <row r="127" spans="1:29" ht="69" x14ac:dyDescent="0.3">
      <c r="A127" s="75" t="s">
        <v>5</v>
      </c>
      <c r="B127" s="39" t="s">
        <v>327</v>
      </c>
      <c r="C127" s="40" t="s">
        <v>330</v>
      </c>
      <c r="D127" s="40" t="s">
        <v>28</v>
      </c>
      <c r="E127" s="40" t="s">
        <v>28</v>
      </c>
      <c r="F127" s="40" t="s">
        <v>225</v>
      </c>
      <c r="G127" s="39" t="s">
        <v>1</v>
      </c>
      <c r="H127" s="74"/>
      <c r="I127" s="74"/>
      <c r="J127" s="74"/>
      <c r="K127" s="74"/>
      <c r="L127" s="74"/>
      <c r="M127" s="74"/>
      <c r="N127" s="74"/>
      <c r="O127" s="74"/>
      <c r="P127" s="74"/>
      <c r="Q127" s="74"/>
      <c r="R127" s="74"/>
      <c r="S127" s="74"/>
      <c r="T127" s="74"/>
      <c r="U127" s="74"/>
      <c r="V127" s="74"/>
      <c r="W127" s="74"/>
      <c r="X127" s="74"/>
      <c r="Y127" s="74"/>
      <c r="Z127" s="76" t="str">
        <f>IF(Table1[[#This Row],[1]]="","","X")</f>
        <v/>
      </c>
      <c r="AA127" s="76" t="str">
        <f>IF(AND(Table1[[#This Row],[2]]="",Table1[[#This Row],[3]]="",Table1[[#This Row],[5]]="",Table1[[#This Row],[16]]=""),"","X")</f>
        <v/>
      </c>
      <c r="AB127" s="76" t="str">
        <f>IF(AND(Table1[[#This Row],[4]]="",Table1[[#This Row],[6]]="",Table1[[#This Row],[7]]="",Table1[[#This Row],[8]]="",Table1[[#This Row],[9]]="",Table1[[#This Row],[10]]="",Table1[[#This Row],[11]]="",Table1[[#This Row],[12]]="",Table1[[#This Row],[13]]="",Table1[[#This Row],[15]]="",Table1[[#This Row],[17]]="",Table1[[#This Row],[18]]=""),"","X")</f>
        <v/>
      </c>
      <c r="AC127" s="76" t="str">
        <f>IF(Table1[[#This Row],[14]]="","","X")</f>
        <v/>
      </c>
    </row>
    <row r="128" spans="1:29" ht="41.4" x14ac:dyDescent="0.3">
      <c r="A128" s="75" t="s">
        <v>8</v>
      </c>
      <c r="B128" s="39" t="s">
        <v>331</v>
      </c>
      <c r="C128" s="40" t="s">
        <v>332</v>
      </c>
      <c r="D128" s="40" t="s">
        <v>28</v>
      </c>
      <c r="E128" s="40" t="s">
        <v>28</v>
      </c>
      <c r="F128" s="40" t="s">
        <v>225</v>
      </c>
      <c r="G128" s="39" t="s">
        <v>1</v>
      </c>
      <c r="H128" s="74"/>
      <c r="I128" s="74"/>
      <c r="J128" s="23" t="s">
        <v>33</v>
      </c>
      <c r="K128" s="23" t="s">
        <v>33</v>
      </c>
      <c r="L128" s="74"/>
      <c r="M128" s="74"/>
      <c r="N128" s="74"/>
      <c r="O128" s="74"/>
      <c r="P128" s="74"/>
      <c r="Q128" s="74"/>
      <c r="R128" s="74"/>
      <c r="S128" s="74"/>
      <c r="T128" s="74"/>
      <c r="U128" s="74"/>
      <c r="V128" s="74"/>
      <c r="W128" s="74"/>
      <c r="X128" s="74"/>
      <c r="Y128" s="74"/>
      <c r="Z128" s="76" t="str">
        <f>IF(Table1[[#This Row],[1]]="","","X")</f>
        <v/>
      </c>
      <c r="AA128" s="76" t="str">
        <f>IF(AND(Table1[[#This Row],[2]]="",Table1[[#This Row],[3]]="",Table1[[#This Row],[5]]="",Table1[[#This Row],[16]]=""),"","X")</f>
        <v>X</v>
      </c>
      <c r="AB128" s="76" t="str">
        <f>IF(AND(Table1[[#This Row],[4]]="",Table1[[#This Row],[6]]="",Table1[[#This Row],[7]]="",Table1[[#This Row],[8]]="",Table1[[#This Row],[9]]="",Table1[[#This Row],[10]]="",Table1[[#This Row],[11]]="",Table1[[#This Row],[12]]="",Table1[[#This Row],[13]]="",Table1[[#This Row],[15]]="",Table1[[#This Row],[17]]="",Table1[[#This Row],[18]]=""),"","X")</f>
        <v>X</v>
      </c>
      <c r="AC128" s="76" t="str">
        <f>IF(Table1[[#This Row],[14]]="","","X")</f>
        <v/>
      </c>
    </row>
    <row r="129" spans="1:29" ht="55.2" x14ac:dyDescent="0.3">
      <c r="A129" s="75" t="s">
        <v>6</v>
      </c>
      <c r="B129" s="39" t="s">
        <v>333</v>
      </c>
      <c r="C129" s="40" t="s">
        <v>334</v>
      </c>
      <c r="D129" s="40" t="s">
        <v>28</v>
      </c>
      <c r="E129" s="40" t="s">
        <v>28</v>
      </c>
      <c r="F129" s="40" t="s">
        <v>226</v>
      </c>
      <c r="G129" s="39" t="s">
        <v>1</v>
      </c>
      <c r="H129" s="74"/>
      <c r="I129" s="74"/>
      <c r="J129" s="74"/>
      <c r="K129" s="74"/>
      <c r="L129" s="74"/>
      <c r="M129" s="74"/>
      <c r="N129" s="23" t="s">
        <v>33</v>
      </c>
      <c r="O129" s="74"/>
      <c r="P129" s="74"/>
      <c r="Q129" s="74"/>
      <c r="R129" s="74"/>
      <c r="S129" s="74"/>
      <c r="T129" s="23" t="s">
        <v>33</v>
      </c>
      <c r="U129" s="74"/>
      <c r="V129" s="74"/>
      <c r="W129" s="74"/>
      <c r="X129" s="74"/>
      <c r="Y129" s="74"/>
      <c r="Z129" s="76" t="str">
        <f>IF(Table1[[#This Row],[1]]="","","X")</f>
        <v/>
      </c>
      <c r="AA129" s="76" t="str">
        <f>IF(AND(Table1[[#This Row],[2]]="",Table1[[#This Row],[3]]="",Table1[[#This Row],[5]]="",Table1[[#This Row],[16]]=""),"","X")</f>
        <v/>
      </c>
      <c r="AB129" s="76" t="str">
        <f>IF(AND(Table1[[#This Row],[4]]="",Table1[[#This Row],[6]]="",Table1[[#This Row],[7]]="",Table1[[#This Row],[8]]="",Table1[[#This Row],[9]]="",Table1[[#This Row],[10]]="",Table1[[#This Row],[11]]="",Table1[[#This Row],[12]]="",Table1[[#This Row],[13]]="",Table1[[#This Row],[15]]="",Table1[[#This Row],[17]]="",Table1[[#This Row],[18]]=""),"","X")</f>
        <v>X</v>
      </c>
      <c r="AC129" s="76" t="str">
        <f>IF(Table1[[#This Row],[14]]="","","X")</f>
        <v/>
      </c>
    </row>
    <row r="130" spans="1:29" ht="27.6" x14ac:dyDescent="0.3">
      <c r="A130" s="75" t="s">
        <v>8</v>
      </c>
      <c r="B130" s="39" t="s">
        <v>335</v>
      </c>
      <c r="C130" s="40" t="s">
        <v>336</v>
      </c>
      <c r="D130" s="40" t="s">
        <v>28</v>
      </c>
      <c r="E130" s="40" t="s">
        <v>28</v>
      </c>
      <c r="F130" s="40" t="s">
        <v>226</v>
      </c>
      <c r="G130" s="39" t="s">
        <v>1</v>
      </c>
      <c r="H130" s="74"/>
      <c r="I130" s="74"/>
      <c r="J130" s="74"/>
      <c r="K130" s="23" t="s">
        <v>33</v>
      </c>
      <c r="L130" s="23" t="s">
        <v>33</v>
      </c>
      <c r="M130" s="74"/>
      <c r="N130" s="23" t="s">
        <v>33</v>
      </c>
      <c r="O130" s="74"/>
      <c r="P130" s="74"/>
      <c r="Q130" s="74"/>
      <c r="R130" s="74"/>
      <c r="S130" s="74"/>
      <c r="T130" s="74"/>
      <c r="U130" s="74"/>
      <c r="V130" s="74"/>
      <c r="W130" s="74"/>
      <c r="X130" s="74"/>
      <c r="Y130" s="74"/>
      <c r="Z130" s="76" t="str">
        <f>IF(Table1[[#This Row],[1]]="","","X")</f>
        <v/>
      </c>
      <c r="AA130" s="76" t="str">
        <f>IF(AND(Table1[[#This Row],[2]]="",Table1[[#This Row],[3]]="",Table1[[#This Row],[5]]="",Table1[[#This Row],[16]]=""),"","X")</f>
        <v>X</v>
      </c>
      <c r="AB130" s="76" t="str">
        <f>IF(AND(Table1[[#This Row],[4]]="",Table1[[#This Row],[6]]="",Table1[[#This Row],[7]]="",Table1[[#This Row],[8]]="",Table1[[#This Row],[9]]="",Table1[[#This Row],[10]]="",Table1[[#This Row],[11]]="",Table1[[#This Row],[12]]="",Table1[[#This Row],[13]]="",Table1[[#This Row],[15]]="",Table1[[#This Row],[17]]="",Table1[[#This Row],[18]]=""),"","X")</f>
        <v>X</v>
      </c>
      <c r="AC130" s="76" t="str">
        <f>IF(Table1[[#This Row],[14]]="","","X")</f>
        <v/>
      </c>
    </row>
    <row r="131" spans="1:29" ht="55.2" x14ac:dyDescent="0.3">
      <c r="A131" s="75" t="s">
        <v>59</v>
      </c>
      <c r="B131" s="39" t="s">
        <v>337</v>
      </c>
      <c r="C131" s="40" t="s">
        <v>338</v>
      </c>
      <c r="D131" s="40" t="s">
        <v>28</v>
      </c>
      <c r="E131" s="40" t="s">
        <v>28</v>
      </c>
      <c r="F131" s="40" t="s">
        <v>225</v>
      </c>
      <c r="G131" s="39" t="s">
        <v>1</v>
      </c>
      <c r="H131" s="74"/>
      <c r="I131" s="74"/>
      <c r="J131" s="74"/>
      <c r="K131" s="74"/>
      <c r="L131" s="74"/>
      <c r="M131" s="74"/>
      <c r="N131" s="74"/>
      <c r="O131" s="74"/>
      <c r="P131" s="74"/>
      <c r="Q131" s="74"/>
      <c r="R131" s="74"/>
      <c r="S131" s="74"/>
      <c r="T131" s="74"/>
      <c r="U131" s="74"/>
      <c r="V131" s="74"/>
      <c r="W131" s="74"/>
      <c r="X131" s="74"/>
      <c r="Y131" s="74"/>
      <c r="Z131" s="76" t="str">
        <f>IF(Table1[[#This Row],[1]]="","","X")</f>
        <v/>
      </c>
      <c r="AA131" s="76" t="str">
        <f>IF(AND(Table1[[#This Row],[2]]="",Table1[[#This Row],[3]]="",Table1[[#This Row],[5]]="",Table1[[#This Row],[16]]=""),"","X")</f>
        <v/>
      </c>
      <c r="AB131" s="76" t="str">
        <f>IF(AND(Table1[[#This Row],[4]]="",Table1[[#This Row],[6]]="",Table1[[#This Row],[7]]="",Table1[[#This Row],[8]]="",Table1[[#This Row],[9]]="",Table1[[#This Row],[10]]="",Table1[[#This Row],[11]]="",Table1[[#This Row],[12]]="",Table1[[#This Row],[13]]="",Table1[[#This Row],[15]]="",Table1[[#This Row],[17]]="",Table1[[#This Row],[18]]=""),"","X")</f>
        <v/>
      </c>
      <c r="AC131" s="76" t="str">
        <f>IF(Table1[[#This Row],[14]]="","","X")</f>
        <v/>
      </c>
    </row>
    <row r="132" spans="1:29" ht="27.6" x14ac:dyDescent="0.3">
      <c r="A132" s="75" t="s">
        <v>5</v>
      </c>
      <c r="B132" s="39" t="s">
        <v>339</v>
      </c>
      <c r="C132" s="40" t="s">
        <v>344</v>
      </c>
      <c r="D132" s="40" t="s">
        <v>349</v>
      </c>
      <c r="E132" s="40" t="s">
        <v>30</v>
      </c>
      <c r="F132" s="40" t="s">
        <v>227</v>
      </c>
      <c r="G132" s="39" t="s">
        <v>1</v>
      </c>
      <c r="H132" s="74"/>
      <c r="I132" s="74"/>
      <c r="J132" s="74"/>
      <c r="K132" s="74"/>
      <c r="L132" s="74"/>
      <c r="M132" s="74"/>
      <c r="N132" s="74"/>
      <c r="O132" s="74"/>
      <c r="P132" s="74"/>
      <c r="Q132" s="74"/>
      <c r="R132" s="74"/>
      <c r="S132" s="74"/>
      <c r="T132" s="74"/>
      <c r="U132" s="23" t="s">
        <v>33</v>
      </c>
      <c r="V132" s="74"/>
      <c r="W132" s="74"/>
      <c r="X132" s="74"/>
      <c r="Y132" s="74"/>
      <c r="Z132" s="76" t="str">
        <f>IF(Table1[[#This Row],[1]]="","","X")</f>
        <v/>
      </c>
      <c r="AA132" s="76" t="str">
        <f>IF(AND(Table1[[#This Row],[2]]="",Table1[[#This Row],[3]]="",Table1[[#This Row],[5]]="",Table1[[#This Row],[16]]=""),"","X")</f>
        <v/>
      </c>
      <c r="AB132" s="76" t="str">
        <f>IF(AND(Table1[[#This Row],[4]]="",Table1[[#This Row],[6]]="",Table1[[#This Row],[7]]="",Table1[[#This Row],[8]]="",Table1[[#This Row],[9]]="",Table1[[#This Row],[10]]="",Table1[[#This Row],[11]]="",Table1[[#This Row],[12]]="",Table1[[#This Row],[13]]="",Table1[[#This Row],[15]]="",Table1[[#This Row],[17]]="",Table1[[#This Row],[18]]=""),"","X")</f>
        <v/>
      </c>
      <c r="AC132" s="76" t="str">
        <f>IF(Table1[[#This Row],[14]]="","","X")</f>
        <v>X</v>
      </c>
    </row>
    <row r="133" spans="1:29" ht="41.4" x14ac:dyDescent="0.3">
      <c r="A133" s="75" t="s">
        <v>5</v>
      </c>
      <c r="B133" s="39" t="s">
        <v>340</v>
      </c>
      <c r="C133" s="40" t="s">
        <v>345</v>
      </c>
      <c r="D133" s="40" t="s">
        <v>28</v>
      </c>
      <c r="E133" s="40" t="s">
        <v>28</v>
      </c>
      <c r="F133" s="40" t="s">
        <v>225</v>
      </c>
      <c r="G133" s="39" t="s">
        <v>1</v>
      </c>
      <c r="H133" s="74"/>
      <c r="I133" s="74"/>
      <c r="J133" s="74"/>
      <c r="K133" s="74"/>
      <c r="L133" s="74"/>
      <c r="M133" s="74"/>
      <c r="N133" s="23" t="s">
        <v>33</v>
      </c>
      <c r="O133" s="74"/>
      <c r="P133" s="74"/>
      <c r="Q133" s="74"/>
      <c r="R133" s="74"/>
      <c r="S133" s="74"/>
      <c r="T133" s="74"/>
      <c r="U133" s="74"/>
      <c r="V133" s="74"/>
      <c r="W133" s="74"/>
      <c r="X133" s="74"/>
      <c r="Y133" s="74"/>
      <c r="Z133" s="76" t="str">
        <f>IF(Table1[[#This Row],[1]]="","","X")</f>
        <v/>
      </c>
      <c r="AA133" s="76" t="str">
        <f>IF(AND(Table1[[#This Row],[2]]="",Table1[[#This Row],[3]]="",Table1[[#This Row],[5]]="",Table1[[#This Row],[16]]=""),"","X")</f>
        <v/>
      </c>
      <c r="AB133" s="76" t="str">
        <f>IF(AND(Table1[[#This Row],[4]]="",Table1[[#This Row],[6]]="",Table1[[#This Row],[7]]="",Table1[[#This Row],[8]]="",Table1[[#This Row],[9]]="",Table1[[#This Row],[10]]="",Table1[[#This Row],[11]]="",Table1[[#This Row],[12]]="",Table1[[#This Row],[13]]="",Table1[[#This Row],[15]]="",Table1[[#This Row],[17]]="",Table1[[#This Row],[18]]=""),"","X")</f>
        <v>X</v>
      </c>
      <c r="AC133" s="76" t="str">
        <f>IF(Table1[[#This Row],[14]]="","","X")</f>
        <v/>
      </c>
    </row>
    <row r="134" spans="1:29" ht="27.6" x14ac:dyDescent="0.3">
      <c r="A134" s="75" t="s">
        <v>5</v>
      </c>
      <c r="B134" s="39" t="s">
        <v>341</v>
      </c>
      <c r="C134" s="40" t="s">
        <v>346</v>
      </c>
      <c r="D134" s="40" t="s">
        <v>28</v>
      </c>
      <c r="E134" s="40" t="s">
        <v>28</v>
      </c>
      <c r="F134" s="40" t="s">
        <v>227</v>
      </c>
      <c r="G134" s="39" t="s">
        <v>1</v>
      </c>
      <c r="H134" s="74"/>
      <c r="I134" s="74"/>
      <c r="J134" s="74"/>
      <c r="K134" s="74"/>
      <c r="L134" s="74"/>
      <c r="M134" s="74"/>
      <c r="N134" s="23" t="s">
        <v>33</v>
      </c>
      <c r="O134" s="74"/>
      <c r="P134" s="74"/>
      <c r="Q134" s="74"/>
      <c r="R134" s="74"/>
      <c r="S134" s="74"/>
      <c r="T134" s="74"/>
      <c r="U134" s="74"/>
      <c r="V134" s="74"/>
      <c r="W134" s="74"/>
      <c r="X134" s="74"/>
      <c r="Y134" s="74"/>
      <c r="Z134" s="76" t="str">
        <f>IF(Table1[[#This Row],[1]]="","","X")</f>
        <v/>
      </c>
      <c r="AA134" s="76" t="str">
        <f>IF(AND(Table1[[#This Row],[2]]="",Table1[[#This Row],[3]]="",Table1[[#This Row],[5]]="",Table1[[#This Row],[16]]=""),"","X")</f>
        <v/>
      </c>
      <c r="AB134" s="76" t="str">
        <f>IF(AND(Table1[[#This Row],[4]]="",Table1[[#This Row],[6]]="",Table1[[#This Row],[7]]="",Table1[[#This Row],[8]]="",Table1[[#This Row],[9]]="",Table1[[#This Row],[10]]="",Table1[[#This Row],[11]]="",Table1[[#This Row],[12]]="",Table1[[#This Row],[13]]="",Table1[[#This Row],[15]]="",Table1[[#This Row],[17]]="",Table1[[#This Row],[18]]=""),"","X")</f>
        <v>X</v>
      </c>
      <c r="AC134" s="76" t="str">
        <f>IF(Table1[[#This Row],[14]]="","","X")</f>
        <v/>
      </c>
    </row>
    <row r="135" spans="1:29" ht="15.6" x14ac:dyDescent="0.3">
      <c r="A135" s="75" t="s">
        <v>5</v>
      </c>
      <c r="B135" s="39" t="s">
        <v>342</v>
      </c>
      <c r="C135" s="40" t="s">
        <v>347</v>
      </c>
      <c r="D135" s="40" t="s">
        <v>28</v>
      </c>
      <c r="E135" s="40" t="s">
        <v>28</v>
      </c>
      <c r="F135" s="40" t="s">
        <v>225</v>
      </c>
      <c r="G135" s="39" t="s">
        <v>1</v>
      </c>
      <c r="H135" s="74"/>
      <c r="I135" s="74"/>
      <c r="J135" s="74"/>
      <c r="K135" s="74"/>
      <c r="L135" s="74"/>
      <c r="M135" s="74"/>
      <c r="N135" s="23" t="s">
        <v>33</v>
      </c>
      <c r="O135" s="74"/>
      <c r="P135" s="74"/>
      <c r="Q135" s="74"/>
      <c r="R135" s="74"/>
      <c r="S135" s="23" t="s">
        <v>33</v>
      </c>
      <c r="T135" s="74"/>
      <c r="U135" s="74"/>
      <c r="V135" s="74"/>
      <c r="W135" s="74"/>
      <c r="X135" s="74"/>
      <c r="Y135" s="74"/>
      <c r="Z135" s="76" t="str">
        <f>IF(Table1[[#This Row],[1]]="","","X")</f>
        <v/>
      </c>
      <c r="AA135" s="76" t="str">
        <f>IF(AND(Table1[[#This Row],[2]]="",Table1[[#This Row],[3]]="",Table1[[#This Row],[5]]="",Table1[[#This Row],[16]]=""),"","X")</f>
        <v/>
      </c>
      <c r="AB135" s="76" t="str">
        <f>IF(AND(Table1[[#This Row],[4]]="",Table1[[#This Row],[6]]="",Table1[[#This Row],[7]]="",Table1[[#This Row],[8]]="",Table1[[#This Row],[9]]="",Table1[[#This Row],[10]]="",Table1[[#This Row],[11]]="",Table1[[#This Row],[12]]="",Table1[[#This Row],[13]]="",Table1[[#This Row],[15]]="",Table1[[#This Row],[17]]="",Table1[[#This Row],[18]]=""),"","X")</f>
        <v>X</v>
      </c>
      <c r="AC135" s="76" t="str">
        <f>IF(Table1[[#This Row],[14]]="","","X")</f>
        <v/>
      </c>
    </row>
    <row r="136" spans="1:29" ht="41.4" x14ac:dyDescent="0.3">
      <c r="A136" s="75" t="s">
        <v>5</v>
      </c>
      <c r="B136" s="39" t="s">
        <v>343</v>
      </c>
      <c r="C136" s="40" t="s">
        <v>348</v>
      </c>
      <c r="D136" s="40" t="s">
        <v>28</v>
      </c>
      <c r="E136" s="40" t="s">
        <v>28</v>
      </c>
      <c r="F136" s="40" t="s">
        <v>226</v>
      </c>
      <c r="G136" s="39" t="s">
        <v>1</v>
      </c>
      <c r="H136" s="74"/>
      <c r="I136" s="74"/>
      <c r="J136" s="74"/>
      <c r="K136" s="74"/>
      <c r="L136" s="74"/>
      <c r="M136" s="74"/>
      <c r="N136" s="23" t="s">
        <v>33</v>
      </c>
      <c r="O136" s="74"/>
      <c r="P136" s="74"/>
      <c r="Q136" s="74"/>
      <c r="R136" s="74"/>
      <c r="S136" s="74"/>
      <c r="T136" s="23" t="s">
        <v>33</v>
      </c>
      <c r="U136" s="74"/>
      <c r="V136" s="74"/>
      <c r="W136" s="74"/>
      <c r="X136" s="74"/>
      <c r="Y136" s="74"/>
      <c r="Z136" s="76" t="str">
        <f>IF(Table1[[#This Row],[1]]="","","X")</f>
        <v/>
      </c>
      <c r="AA136" s="76" t="str">
        <f>IF(AND(Table1[[#This Row],[2]]="",Table1[[#This Row],[3]]="",Table1[[#This Row],[5]]="",Table1[[#This Row],[16]]=""),"","X")</f>
        <v/>
      </c>
      <c r="AB136" s="76" t="str">
        <f>IF(AND(Table1[[#This Row],[4]]="",Table1[[#This Row],[6]]="",Table1[[#This Row],[7]]="",Table1[[#This Row],[8]]="",Table1[[#This Row],[9]]="",Table1[[#This Row],[10]]="",Table1[[#This Row],[11]]="",Table1[[#This Row],[12]]="",Table1[[#This Row],[13]]="",Table1[[#This Row],[15]]="",Table1[[#This Row],[17]]="",Table1[[#This Row],[18]]=""),"","X")</f>
        <v>X</v>
      </c>
      <c r="AC136" s="76" t="str">
        <f>IF(Table1[[#This Row],[14]]="","","X")</f>
        <v/>
      </c>
    </row>
    <row r="137" spans="1:29" ht="27.6" x14ac:dyDescent="0.3">
      <c r="A137" s="39" t="s">
        <v>5</v>
      </c>
      <c r="B137" s="39" t="s">
        <v>352</v>
      </c>
      <c r="C137" s="40" t="s">
        <v>359</v>
      </c>
      <c r="D137" s="40" t="s">
        <v>28</v>
      </c>
      <c r="E137" s="40" t="s">
        <v>28</v>
      </c>
      <c r="F137" s="40" t="s">
        <v>225</v>
      </c>
      <c r="G137" s="39" t="s">
        <v>1</v>
      </c>
      <c r="H137" s="74"/>
      <c r="I137" s="74"/>
      <c r="J137" s="74"/>
      <c r="K137" s="74"/>
      <c r="L137" s="74"/>
      <c r="M137" s="74"/>
      <c r="N137" s="74"/>
      <c r="O137" s="74"/>
      <c r="P137" s="74"/>
      <c r="Q137" s="74"/>
      <c r="R137" s="74"/>
      <c r="S137" s="74"/>
      <c r="T137" s="74"/>
      <c r="U137" s="74"/>
      <c r="V137" s="74"/>
      <c r="W137" s="74"/>
      <c r="X137" s="74"/>
      <c r="Y137" s="74"/>
      <c r="Z137" s="76" t="str">
        <f>IF(Table1[[#This Row],[1]]="","","X")</f>
        <v/>
      </c>
      <c r="AA137" s="76" t="str">
        <f>IF(AND(Table1[[#This Row],[2]]="",Table1[[#This Row],[3]]="",Table1[[#This Row],[5]]="",Table1[[#This Row],[16]]=""),"","X")</f>
        <v/>
      </c>
      <c r="AB137" s="76" t="str">
        <f>IF(AND(Table1[[#This Row],[4]]="",Table1[[#This Row],[6]]="",Table1[[#This Row],[7]]="",Table1[[#This Row],[8]]="",Table1[[#This Row],[9]]="",Table1[[#This Row],[10]]="",Table1[[#This Row],[11]]="",Table1[[#This Row],[12]]="",Table1[[#This Row],[13]]="",Table1[[#This Row],[15]]="",Table1[[#This Row],[17]]="",Table1[[#This Row],[18]]=""),"","X")</f>
        <v/>
      </c>
      <c r="AC137" s="76" t="str">
        <f>IF(Table1[[#This Row],[14]]="","","X")</f>
        <v/>
      </c>
    </row>
    <row r="138" spans="1:29" ht="27.6" x14ac:dyDescent="0.3">
      <c r="A138" s="75" t="s">
        <v>5</v>
      </c>
      <c r="B138" s="39" t="s">
        <v>353</v>
      </c>
      <c r="C138" s="40" t="s">
        <v>358</v>
      </c>
      <c r="D138" s="40" t="s">
        <v>28</v>
      </c>
      <c r="E138" s="40" t="s">
        <v>28</v>
      </c>
      <c r="F138" s="40" t="s">
        <v>225</v>
      </c>
      <c r="G138" s="39" t="s">
        <v>1</v>
      </c>
      <c r="H138" s="74"/>
      <c r="I138" s="74"/>
      <c r="J138" s="23" t="s">
        <v>33</v>
      </c>
      <c r="K138" s="74"/>
      <c r="L138" s="74"/>
      <c r="M138" s="74"/>
      <c r="N138" s="74"/>
      <c r="O138" s="74"/>
      <c r="P138" s="74"/>
      <c r="Q138" s="74"/>
      <c r="R138" s="74"/>
      <c r="S138" s="74"/>
      <c r="T138" s="74"/>
      <c r="U138" s="74"/>
      <c r="V138" s="74"/>
      <c r="W138" s="74"/>
      <c r="X138" s="74"/>
      <c r="Y138" s="74"/>
      <c r="Z138" s="76" t="str">
        <f>IF(Table1[[#This Row],[1]]="","","X")</f>
        <v/>
      </c>
      <c r="AA138" s="76" t="str">
        <f>IF(AND(Table1[[#This Row],[2]]="",Table1[[#This Row],[3]]="",Table1[[#This Row],[5]]="",Table1[[#This Row],[16]]=""),"","X")</f>
        <v>X</v>
      </c>
      <c r="AB138" s="76" t="str">
        <f>IF(AND(Table1[[#This Row],[4]]="",Table1[[#This Row],[6]]="",Table1[[#This Row],[7]]="",Table1[[#This Row],[8]]="",Table1[[#This Row],[9]]="",Table1[[#This Row],[10]]="",Table1[[#This Row],[11]]="",Table1[[#This Row],[12]]="",Table1[[#This Row],[13]]="",Table1[[#This Row],[15]]="",Table1[[#This Row],[17]]="",Table1[[#This Row],[18]]=""),"","X")</f>
        <v/>
      </c>
      <c r="AC138" s="76" t="str">
        <f>IF(Table1[[#This Row],[14]]="","","X")</f>
        <v/>
      </c>
    </row>
    <row r="139" spans="1:29" ht="41.4" x14ac:dyDescent="0.3">
      <c r="A139" s="75" t="s">
        <v>5</v>
      </c>
      <c r="B139" s="39" t="s">
        <v>354</v>
      </c>
      <c r="C139" s="40" t="s">
        <v>357</v>
      </c>
      <c r="D139" s="40" t="s">
        <v>28</v>
      </c>
      <c r="E139" s="40" t="s">
        <v>28</v>
      </c>
      <c r="F139" s="40" t="s">
        <v>225</v>
      </c>
      <c r="G139" s="39" t="s">
        <v>1</v>
      </c>
      <c r="H139" s="74"/>
      <c r="I139" s="74"/>
      <c r="J139" s="74"/>
      <c r="K139" s="74"/>
      <c r="L139" s="74"/>
      <c r="M139" s="74"/>
      <c r="N139" s="74"/>
      <c r="O139" s="74"/>
      <c r="P139" s="74"/>
      <c r="Q139" s="74"/>
      <c r="R139" s="74"/>
      <c r="S139" s="74"/>
      <c r="T139" s="74"/>
      <c r="U139" s="74"/>
      <c r="V139" s="74"/>
      <c r="W139" s="74"/>
      <c r="X139" s="74"/>
      <c r="Y139" s="74"/>
      <c r="Z139" s="76" t="str">
        <f>IF(Table1[[#This Row],[1]]="","","X")</f>
        <v/>
      </c>
      <c r="AA139" s="76" t="str">
        <f>IF(AND(Table1[[#This Row],[2]]="",Table1[[#This Row],[3]]="",Table1[[#This Row],[5]]="",Table1[[#This Row],[16]]=""),"","X")</f>
        <v/>
      </c>
      <c r="AB139" s="76" t="str">
        <f>IF(AND(Table1[[#This Row],[4]]="",Table1[[#This Row],[6]]="",Table1[[#This Row],[7]]="",Table1[[#This Row],[8]]="",Table1[[#This Row],[9]]="",Table1[[#This Row],[10]]="",Table1[[#This Row],[11]]="",Table1[[#This Row],[12]]="",Table1[[#This Row],[13]]="",Table1[[#This Row],[15]]="",Table1[[#This Row],[17]]="",Table1[[#This Row],[18]]=""),"","X")</f>
        <v/>
      </c>
      <c r="AC139" s="76" t="str">
        <f>IF(Table1[[#This Row],[14]]="","","X")</f>
        <v/>
      </c>
    </row>
    <row r="140" spans="1:29" ht="27.6" x14ac:dyDescent="0.3">
      <c r="A140" s="75" t="s">
        <v>5</v>
      </c>
      <c r="B140" s="39" t="s">
        <v>355</v>
      </c>
      <c r="C140" s="40" t="s">
        <v>356</v>
      </c>
      <c r="D140" s="40" t="s">
        <v>28</v>
      </c>
      <c r="E140" s="40" t="s">
        <v>28</v>
      </c>
      <c r="F140" s="40" t="s">
        <v>225</v>
      </c>
      <c r="G140" s="39" t="s">
        <v>1</v>
      </c>
      <c r="H140" s="74"/>
      <c r="I140" s="74"/>
      <c r="J140" s="74"/>
      <c r="K140" s="74"/>
      <c r="L140" s="74"/>
      <c r="M140" s="74"/>
      <c r="N140" s="23" t="s">
        <v>33</v>
      </c>
      <c r="O140" s="74"/>
      <c r="P140" s="74"/>
      <c r="Q140" s="74"/>
      <c r="R140" s="74"/>
      <c r="S140" s="74"/>
      <c r="T140" s="74"/>
      <c r="U140" s="23" t="s">
        <v>33</v>
      </c>
      <c r="V140" s="74"/>
      <c r="W140" s="74"/>
      <c r="X140" s="74"/>
      <c r="Y140" s="74"/>
      <c r="Z140" s="76" t="str">
        <f>IF(Table1[[#This Row],[1]]="","","X")</f>
        <v/>
      </c>
      <c r="AA140" s="76" t="str">
        <f>IF(AND(Table1[[#This Row],[2]]="",Table1[[#This Row],[3]]="",Table1[[#This Row],[5]]="",Table1[[#This Row],[16]]=""),"","X")</f>
        <v/>
      </c>
      <c r="AB140" s="76" t="str">
        <f>IF(AND(Table1[[#This Row],[4]]="",Table1[[#This Row],[6]]="",Table1[[#This Row],[7]]="",Table1[[#This Row],[8]]="",Table1[[#This Row],[9]]="",Table1[[#This Row],[10]]="",Table1[[#This Row],[11]]="",Table1[[#This Row],[12]]="",Table1[[#This Row],[13]]="",Table1[[#This Row],[15]]="",Table1[[#This Row],[17]]="",Table1[[#This Row],[18]]=""),"","X")</f>
        <v>X</v>
      </c>
      <c r="AC140" s="76" t="str">
        <f>IF(Table1[[#This Row],[14]]="","","X")</f>
        <v>X</v>
      </c>
    </row>
    <row r="141" spans="1:29" ht="27.6" x14ac:dyDescent="0.3">
      <c r="A141" s="75" t="s">
        <v>5</v>
      </c>
      <c r="B141" s="39" t="s">
        <v>351</v>
      </c>
      <c r="C141" s="40" t="s">
        <v>350</v>
      </c>
      <c r="D141" s="40" t="s">
        <v>360</v>
      </c>
      <c r="E141" s="40" t="s">
        <v>30</v>
      </c>
      <c r="F141" s="40" t="s">
        <v>227</v>
      </c>
      <c r="G141" s="39" t="s">
        <v>1</v>
      </c>
      <c r="H141" s="74"/>
      <c r="I141" s="74"/>
      <c r="J141" s="23" t="s">
        <v>33</v>
      </c>
      <c r="K141" s="74"/>
      <c r="L141" s="74"/>
      <c r="M141" s="74"/>
      <c r="N141" s="74"/>
      <c r="O141" s="74"/>
      <c r="P141" s="74"/>
      <c r="Q141" s="74"/>
      <c r="R141" s="74"/>
      <c r="S141" s="74"/>
      <c r="T141" s="74"/>
      <c r="U141" s="74"/>
      <c r="V141" s="74"/>
      <c r="W141" s="74"/>
      <c r="X141" s="74"/>
      <c r="Y141" s="74"/>
      <c r="Z141" s="76" t="str">
        <f>IF(Table1[[#This Row],[1]]="","","X")</f>
        <v/>
      </c>
      <c r="AA141" s="76" t="str">
        <f>IF(AND(Table1[[#This Row],[2]]="",Table1[[#This Row],[3]]="",Table1[[#This Row],[5]]="",Table1[[#This Row],[16]]=""),"","X")</f>
        <v>X</v>
      </c>
      <c r="AB141" s="76" t="str">
        <f>IF(AND(Table1[[#This Row],[4]]="",Table1[[#This Row],[6]]="",Table1[[#This Row],[7]]="",Table1[[#This Row],[8]]="",Table1[[#This Row],[9]]="",Table1[[#This Row],[10]]="",Table1[[#This Row],[11]]="",Table1[[#This Row],[12]]="",Table1[[#This Row],[13]]="",Table1[[#This Row],[15]]="",Table1[[#This Row],[17]]="",Table1[[#This Row],[18]]=""),"","X")</f>
        <v/>
      </c>
      <c r="AC141" s="76" t="str">
        <f>IF(Table1[[#This Row],[14]]="","","X")</f>
        <v/>
      </c>
    </row>
    <row r="142" spans="1:29" ht="55.2" x14ac:dyDescent="0.3">
      <c r="A142" s="75" t="s">
        <v>9</v>
      </c>
      <c r="B142" s="39" t="s">
        <v>361</v>
      </c>
      <c r="C142" s="40" t="s">
        <v>362</v>
      </c>
      <c r="D142" s="40" t="s">
        <v>166</v>
      </c>
      <c r="E142" s="40" t="s">
        <v>30</v>
      </c>
      <c r="F142" s="40" t="s">
        <v>225</v>
      </c>
      <c r="G142" s="39" t="s">
        <v>1</v>
      </c>
      <c r="H142" s="74"/>
      <c r="I142" s="74"/>
      <c r="J142" s="74"/>
      <c r="K142" s="23" t="s">
        <v>33</v>
      </c>
      <c r="L142" s="74"/>
      <c r="M142" s="74"/>
      <c r="N142" s="23" t="s">
        <v>33</v>
      </c>
      <c r="O142" s="74"/>
      <c r="P142" s="74"/>
      <c r="Q142" s="74"/>
      <c r="R142" s="74"/>
      <c r="S142" s="74"/>
      <c r="T142" s="74"/>
      <c r="U142" s="74"/>
      <c r="V142" s="74"/>
      <c r="W142" s="74"/>
      <c r="X142" s="74"/>
      <c r="Y142" s="74"/>
      <c r="Z142" s="76" t="str">
        <f>IF(Table1[[#This Row],[1]]="","","X")</f>
        <v/>
      </c>
      <c r="AA142" s="76" t="str">
        <f>IF(AND(Table1[[#This Row],[2]]="",Table1[[#This Row],[3]]="",Table1[[#This Row],[5]]="",Table1[[#This Row],[16]]=""),"","X")</f>
        <v/>
      </c>
      <c r="AB142" s="76" t="str">
        <f>IF(AND(Table1[[#This Row],[4]]="",Table1[[#This Row],[6]]="",Table1[[#This Row],[7]]="",Table1[[#This Row],[8]]="",Table1[[#This Row],[9]]="",Table1[[#This Row],[10]]="",Table1[[#This Row],[11]]="",Table1[[#This Row],[12]]="",Table1[[#This Row],[13]]="",Table1[[#This Row],[15]]="",Table1[[#This Row],[17]]="",Table1[[#This Row],[18]]=""),"","X")</f>
        <v>X</v>
      </c>
      <c r="AC142" s="76" t="str">
        <f>IF(Table1[[#This Row],[14]]="","","X")</f>
        <v/>
      </c>
    </row>
    <row r="143" spans="1:29" ht="41.4" x14ac:dyDescent="0.3">
      <c r="A143" s="75" t="s">
        <v>6</v>
      </c>
      <c r="B143" s="39" t="s">
        <v>363</v>
      </c>
      <c r="C143" s="40" t="s">
        <v>364</v>
      </c>
      <c r="D143" s="40" t="s">
        <v>28</v>
      </c>
      <c r="E143" s="40" t="s">
        <v>28</v>
      </c>
      <c r="F143" s="40" t="s">
        <v>226</v>
      </c>
      <c r="G143" s="39" t="s">
        <v>1</v>
      </c>
      <c r="H143" s="74"/>
      <c r="I143" s="74"/>
      <c r="J143" s="23" t="s">
        <v>33</v>
      </c>
      <c r="K143" s="23" t="s">
        <v>33</v>
      </c>
      <c r="L143" s="74"/>
      <c r="M143" s="74"/>
      <c r="N143" s="23" t="s">
        <v>33</v>
      </c>
      <c r="O143" s="74"/>
      <c r="P143" s="23" t="s">
        <v>33</v>
      </c>
      <c r="Q143" s="74"/>
      <c r="R143" s="74"/>
      <c r="S143" s="74"/>
      <c r="T143" s="74"/>
      <c r="U143" s="74"/>
      <c r="V143" s="74"/>
      <c r="W143" s="74"/>
      <c r="X143" s="23" t="s">
        <v>33</v>
      </c>
      <c r="Y143" s="74"/>
      <c r="Z143" s="76" t="str">
        <f>IF(Table1[[#This Row],[1]]="","","X")</f>
        <v/>
      </c>
      <c r="AA143" s="76" t="str">
        <f>IF(AND(Table1[[#This Row],[2]]="",Table1[[#This Row],[3]]="",Table1[[#This Row],[5]]="",Table1[[#This Row],[16]]=""),"","X")</f>
        <v>X</v>
      </c>
      <c r="AB143" s="76" t="str">
        <f>IF(AND(Table1[[#This Row],[4]]="",Table1[[#This Row],[6]]="",Table1[[#This Row],[7]]="",Table1[[#This Row],[8]]="",Table1[[#This Row],[9]]="",Table1[[#This Row],[10]]="",Table1[[#This Row],[11]]="",Table1[[#This Row],[12]]="",Table1[[#This Row],[13]]="",Table1[[#This Row],[15]]="",Table1[[#This Row],[17]]="",Table1[[#This Row],[18]]=""),"","X")</f>
        <v>X</v>
      </c>
      <c r="AC143" s="76" t="str">
        <f>IF(Table1[[#This Row],[14]]="","","X")</f>
        <v/>
      </c>
    </row>
    <row r="144" spans="1:29" ht="55.2" x14ac:dyDescent="0.3">
      <c r="A144" s="75" t="s">
        <v>8</v>
      </c>
      <c r="B144" s="39" t="s">
        <v>365</v>
      </c>
      <c r="C144" s="40" t="s">
        <v>367</v>
      </c>
      <c r="D144" s="40" t="s">
        <v>28</v>
      </c>
      <c r="E144" s="40" t="s">
        <v>28</v>
      </c>
      <c r="F144" s="40" t="s">
        <v>226</v>
      </c>
      <c r="G144" s="39" t="s">
        <v>1</v>
      </c>
      <c r="H144" s="74"/>
      <c r="I144" s="74"/>
      <c r="J144" s="23" t="s">
        <v>33</v>
      </c>
      <c r="K144" s="23" t="s">
        <v>33</v>
      </c>
      <c r="L144" s="74"/>
      <c r="M144" s="74"/>
      <c r="N144" s="23" t="s">
        <v>33</v>
      </c>
      <c r="O144" s="74"/>
      <c r="P144" s="23" t="s">
        <v>33</v>
      </c>
      <c r="Q144" s="74"/>
      <c r="R144" s="74"/>
      <c r="S144" s="74"/>
      <c r="T144" s="74"/>
      <c r="U144" s="74"/>
      <c r="V144" s="74"/>
      <c r="W144" s="74"/>
      <c r="X144" s="23" t="s">
        <v>33</v>
      </c>
      <c r="Y144" s="74"/>
      <c r="Z144" s="76" t="str">
        <f>IF(Table1[[#This Row],[1]]="","","X")</f>
        <v/>
      </c>
      <c r="AA144" s="76" t="str">
        <f>IF(AND(Table1[[#This Row],[2]]="",Table1[[#This Row],[3]]="",Table1[[#This Row],[5]]="",Table1[[#This Row],[16]]=""),"","X")</f>
        <v>X</v>
      </c>
      <c r="AB144" s="76" t="str">
        <f>IF(AND(Table1[[#This Row],[4]]="",Table1[[#This Row],[6]]="",Table1[[#This Row],[7]]="",Table1[[#This Row],[8]]="",Table1[[#This Row],[9]]="",Table1[[#This Row],[10]]="",Table1[[#This Row],[11]]="",Table1[[#This Row],[12]]="",Table1[[#This Row],[13]]="",Table1[[#This Row],[15]]="",Table1[[#This Row],[17]]="",Table1[[#This Row],[18]]=""),"","X")</f>
        <v>X</v>
      </c>
      <c r="AC144" s="76" t="str">
        <f>IF(Table1[[#This Row],[14]]="","","X")</f>
        <v/>
      </c>
    </row>
    <row r="145" spans="1:29" ht="27.6" x14ac:dyDescent="0.3">
      <c r="A145" s="75" t="s">
        <v>8</v>
      </c>
      <c r="B145" s="39" t="s">
        <v>366</v>
      </c>
      <c r="C145" s="40" t="s">
        <v>368</v>
      </c>
      <c r="D145" s="40" t="s">
        <v>28</v>
      </c>
      <c r="E145" s="40" t="s">
        <v>28</v>
      </c>
      <c r="F145" s="40" t="s">
        <v>226</v>
      </c>
      <c r="G145" s="39" t="s">
        <v>1</v>
      </c>
      <c r="H145" s="74"/>
      <c r="I145" s="74"/>
      <c r="J145" s="23" t="s">
        <v>33</v>
      </c>
      <c r="K145" s="23" t="s">
        <v>33</v>
      </c>
      <c r="L145" s="74"/>
      <c r="M145" s="74"/>
      <c r="N145" s="23" t="s">
        <v>33</v>
      </c>
      <c r="O145" s="74"/>
      <c r="P145" s="74"/>
      <c r="Q145" s="74"/>
      <c r="R145" s="74"/>
      <c r="S145" s="74"/>
      <c r="T145" s="74"/>
      <c r="U145" s="74"/>
      <c r="V145" s="74"/>
      <c r="W145" s="74"/>
      <c r="X145" s="74"/>
      <c r="Y145" s="74"/>
      <c r="Z145" s="76" t="str">
        <f>IF(Table1[[#This Row],[1]]="","","X")</f>
        <v/>
      </c>
      <c r="AA145" s="76" t="str">
        <f>IF(AND(Table1[[#This Row],[2]]="",Table1[[#This Row],[3]]="",Table1[[#This Row],[5]]="",Table1[[#This Row],[16]]=""),"","X")</f>
        <v>X</v>
      </c>
      <c r="AB145" s="76" t="str">
        <f>IF(AND(Table1[[#This Row],[4]]="",Table1[[#This Row],[6]]="",Table1[[#This Row],[7]]="",Table1[[#This Row],[8]]="",Table1[[#This Row],[9]]="",Table1[[#This Row],[10]]="",Table1[[#This Row],[11]]="",Table1[[#This Row],[12]]="",Table1[[#This Row],[13]]="",Table1[[#This Row],[15]]="",Table1[[#This Row],[17]]="",Table1[[#This Row],[18]]=""),"","X")</f>
        <v>X</v>
      </c>
      <c r="AC145" s="76" t="str">
        <f>IF(Table1[[#This Row],[14]]="","","X")</f>
        <v/>
      </c>
    </row>
    <row r="146" spans="1:29" ht="27.6" x14ac:dyDescent="0.3">
      <c r="A146" s="75" t="s">
        <v>5</v>
      </c>
      <c r="B146" s="39" t="s">
        <v>369</v>
      </c>
      <c r="C146" s="40" t="s">
        <v>370</v>
      </c>
      <c r="D146" s="40" t="s">
        <v>371</v>
      </c>
      <c r="E146" s="40" t="s">
        <v>30</v>
      </c>
      <c r="F146" s="40" t="s">
        <v>225</v>
      </c>
      <c r="G146" s="39" t="s">
        <v>1</v>
      </c>
      <c r="H146" s="74"/>
      <c r="I146" s="74"/>
      <c r="J146" s="74"/>
      <c r="K146" s="74"/>
      <c r="L146" s="74"/>
      <c r="M146" s="74"/>
      <c r="N146" s="74"/>
      <c r="O146" s="74"/>
      <c r="P146" s="74"/>
      <c r="Q146" s="74"/>
      <c r="R146" s="74"/>
      <c r="S146" s="74"/>
      <c r="T146" s="74"/>
      <c r="U146" s="74"/>
      <c r="V146" s="74"/>
      <c r="W146" s="74"/>
      <c r="X146" s="74"/>
      <c r="Y146" s="74"/>
      <c r="Z146" s="76" t="str">
        <f>IF(Table1[[#This Row],[1]]="","","X")</f>
        <v/>
      </c>
      <c r="AA146" s="76" t="str">
        <f>IF(AND(Table1[[#This Row],[2]]="",Table1[[#This Row],[3]]="",Table1[[#This Row],[5]]="",Table1[[#This Row],[16]]=""),"","X")</f>
        <v/>
      </c>
      <c r="AB146" s="76" t="str">
        <f>IF(AND(Table1[[#This Row],[4]]="",Table1[[#This Row],[6]]="",Table1[[#This Row],[7]]="",Table1[[#This Row],[8]]="",Table1[[#This Row],[9]]="",Table1[[#This Row],[10]]="",Table1[[#This Row],[11]]="",Table1[[#This Row],[12]]="",Table1[[#This Row],[13]]="",Table1[[#This Row],[15]]="",Table1[[#This Row],[17]]="",Table1[[#This Row],[18]]=""),"","X")</f>
        <v/>
      </c>
      <c r="AC146" s="76" t="str">
        <f>IF(Table1[[#This Row],[14]]="","","X")</f>
        <v/>
      </c>
    </row>
    <row r="147" spans="1:29" ht="27.6" x14ac:dyDescent="0.3">
      <c r="A147" s="75" t="s">
        <v>9</v>
      </c>
      <c r="B147" s="39" t="s">
        <v>372</v>
      </c>
      <c r="C147" s="40" t="s">
        <v>373</v>
      </c>
      <c r="D147" s="40" t="s">
        <v>163</v>
      </c>
      <c r="E147" s="40" t="s">
        <v>30</v>
      </c>
      <c r="F147" s="40" t="s">
        <v>225</v>
      </c>
      <c r="G147" s="39" t="s">
        <v>1</v>
      </c>
      <c r="H147" s="74"/>
      <c r="I147" s="74"/>
      <c r="J147" s="74"/>
      <c r="K147" s="74"/>
      <c r="L147" s="74"/>
      <c r="M147" s="74"/>
      <c r="N147" s="23" t="s">
        <v>33</v>
      </c>
      <c r="O147" s="74"/>
      <c r="P147" s="74"/>
      <c r="Q147" s="74"/>
      <c r="R147" s="74"/>
      <c r="S147" s="74"/>
      <c r="T147" s="74"/>
      <c r="U147" s="74"/>
      <c r="V147" s="74"/>
      <c r="W147" s="74"/>
      <c r="X147" s="74"/>
      <c r="Y147" s="74"/>
      <c r="Z147" s="76" t="str">
        <f>IF(Table1[[#This Row],[1]]="","","X")</f>
        <v/>
      </c>
      <c r="AA147" s="76" t="str">
        <f>IF(AND(Table1[[#This Row],[2]]="",Table1[[#This Row],[3]]="",Table1[[#This Row],[5]]="",Table1[[#This Row],[16]]=""),"","X")</f>
        <v/>
      </c>
      <c r="AB147" s="76" t="str">
        <f>IF(AND(Table1[[#This Row],[4]]="",Table1[[#This Row],[6]]="",Table1[[#This Row],[7]]="",Table1[[#This Row],[8]]="",Table1[[#This Row],[9]]="",Table1[[#This Row],[10]]="",Table1[[#This Row],[11]]="",Table1[[#This Row],[12]]="",Table1[[#This Row],[13]]="",Table1[[#This Row],[15]]="",Table1[[#This Row],[17]]="",Table1[[#This Row],[18]]=""),"","X")</f>
        <v>X</v>
      </c>
      <c r="AC147" s="76" t="str">
        <f>IF(Table1[[#This Row],[14]]="","","X")</f>
        <v/>
      </c>
    </row>
  </sheetData>
  <mergeCells count="3">
    <mergeCell ref="A1:C1"/>
    <mergeCell ref="Z21:AC21"/>
    <mergeCell ref="H21:Y21"/>
  </mergeCells>
  <phoneticPr fontId="20" type="noConversion"/>
  <pageMargins left="0.25" right="0.25" top="0.75" bottom="0.75" header="0.3" footer="0.3"/>
  <pageSetup scale="68" fitToHeight="0" orientation="landscape" r:id="rId1"/>
  <headerFooter>
    <oddHeader>&amp;CMapping of TAC Goals to Revision Requests</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defaultRowHeight="14.4" x14ac:dyDescent="0.3"/>
  <sheetData>
    <row r="1" spans="1:1" x14ac:dyDescent="0.3">
      <c r="A1" s="38" t="s">
        <v>0</v>
      </c>
    </row>
    <row r="2" spans="1:1" x14ac:dyDescent="0.3">
      <c r="A2" t="s">
        <v>36</v>
      </c>
    </row>
    <row r="3" spans="1:1" x14ac:dyDescent="0.3">
      <c r="A3"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1"/>
  <sheetViews>
    <sheetView tabSelected="1" topLeftCell="A19" zoomScaleNormal="100" workbookViewId="0">
      <selection activeCell="E80" sqref="E80"/>
    </sheetView>
  </sheetViews>
  <sheetFormatPr defaultRowHeight="14.4" x14ac:dyDescent="0.3"/>
  <cols>
    <col min="1" max="1" width="23.33203125" bestFit="1" customWidth="1"/>
    <col min="2" max="2" width="11.109375" customWidth="1"/>
    <col min="3" max="3" width="9.6640625" customWidth="1"/>
    <col min="4" max="4" width="11.44140625" bestFit="1" customWidth="1"/>
    <col min="5" max="5" width="10.6640625" customWidth="1"/>
    <col min="6" max="6" width="10.109375" bestFit="1" customWidth="1"/>
    <col min="7" max="7" width="10.77734375" bestFit="1" customWidth="1"/>
    <col min="8" max="8" width="6.21875" bestFit="1" customWidth="1"/>
    <col min="9" max="19" width="8.109375" customWidth="1"/>
    <col min="20" max="22" width="12.109375" bestFit="1" customWidth="1"/>
    <col min="23" max="23" width="11.33203125" bestFit="1" customWidth="1"/>
  </cols>
  <sheetData>
    <row r="1" spans="1:19" ht="18" customHeight="1" x14ac:dyDescent="0.3">
      <c r="A1" s="90" t="s">
        <v>222</v>
      </c>
      <c r="B1" s="90"/>
      <c r="C1" s="90"/>
      <c r="D1" s="4"/>
      <c r="E1" s="4"/>
      <c r="F1" s="4"/>
      <c r="G1" s="4"/>
      <c r="H1" s="4"/>
      <c r="I1" s="4"/>
      <c r="J1" s="4"/>
      <c r="K1" s="4"/>
      <c r="L1" s="4"/>
      <c r="M1" s="4"/>
      <c r="N1" s="4"/>
      <c r="O1" s="4"/>
      <c r="P1" s="4"/>
      <c r="Q1" s="4"/>
    </row>
    <row r="2" spans="1:19" s="67" customFormat="1" ht="15" customHeight="1" x14ac:dyDescent="0.3">
      <c r="A2" s="96" t="s">
        <v>77</v>
      </c>
      <c r="B2" s="96"/>
      <c r="C2" s="96"/>
      <c r="D2" s="96"/>
      <c r="E2" s="96"/>
      <c r="F2" s="96"/>
      <c r="G2" s="96"/>
      <c r="H2" s="96"/>
      <c r="I2" s="96"/>
      <c r="J2" s="96"/>
      <c r="K2" s="96"/>
      <c r="L2" s="96"/>
      <c r="M2" s="96"/>
      <c r="N2" s="18"/>
      <c r="O2" s="18"/>
      <c r="P2" s="18"/>
      <c r="Q2" s="62"/>
      <c r="R2" s="62"/>
      <c r="S2" s="62"/>
    </row>
    <row r="3" spans="1:19" s="67" customFormat="1" ht="30" customHeight="1" x14ac:dyDescent="0.3">
      <c r="A3" s="96" t="s">
        <v>221</v>
      </c>
      <c r="B3" s="96"/>
      <c r="C3" s="96"/>
      <c r="D3" s="96"/>
      <c r="E3" s="96"/>
      <c r="F3" s="96"/>
      <c r="G3" s="96"/>
      <c r="H3" s="96"/>
      <c r="I3" s="96"/>
      <c r="J3" s="96"/>
      <c r="K3" s="96"/>
      <c r="L3" s="96"/>
      <c r="M3" s="96"/>
      <c r="N3" s="18"/>
      <c r="O3" s="18"/>
      <c r="P3" s="18"/>
      <c r="Q3" s="62"/>
    </row>
    <row r="4" spans="1:19" s="67" customFormat="1" ht="30.75" customHeight="1" x14ac:dyDescent="0.3">
      <c r="A4" s="96" t="s">
        <v>92</v>
      </c>
      <c r="B4" s="96"/>
      <c r="C4" s="96"/>
      <c r="D4" s="96"/>
      <c r="E4" s="96"/>
      <c r="F4" s="96"/>
      <c r="G4" s="96"/>
      <c r="H4" s="96"/>
      <c r="I4" s="96"/>
      <c r="J4" s="96"/>
      <c r="K4" s="96"/>
      <c r="L4" s="96"/>
      <c r="M4" s="96"/>
      <c r="N4" s="18"/>
      <c r="O4" s="18"/>
      <c r="P4" s="18"/>
      <c r="Q4" s="62"/>
    </row>
    <row r="5" spans="1:19" s="67" customFormat="1" ht="44.25" customHeight="1" x14ac:dyDescent="0.3">
      <c r="A5" s="96" t="s">
        <v>78</v>
      </c>
      <c r="B5" s="96"/>
      <c r="C5" s="96"/>
      <c r="D5" s="96"/>
      <c r="E5" s="96"/>
      <c r="F5" s="96"/>
      <c r="G5" s="96"/>
      <c r="H5" s="96"/>
      <c r="I5" s="96"/>
      <c r="J5" s="96"/>
      <c r="K5" s="96"/>
      <c r="L5" s="96"/>
      <c r="M5" s="96"/>
      <c r="N5" s="18"/>
      <c r="O5" s="18"/>
      <c r="P5" s="18"/>
      <c r="Q5" s="62"/>
    </row>
    <row r="6" spans="1:19" s="67" customFormat="1" ht="42.75" customHeight="1" x14ac:dyDescent="0.3">
      <c r="A6" s="96" t="s">
        <v>79</v>
      </c>
      <c r="B6" s="96"/>
      <c r="C6" s="96"/>
      <c r="D6" s="96"/>
      <c r="E6" s="96"/>
      <c r="F6" s="96"/>
      <c r="G6" s="96"/>
      <c r="H6" s="96"/>
      <c r="I6" s="96"/>
      <c r="J6" s="96"/>
      <c r="K6" s="96"/>
      <c r="L6" s="96"/>
      <c r="M6" s="96"/>
      <c r="N6" s="18"/>
      <c r="O6" s="18"/>
      <c r="P6" s="18"/>
      <c r="Q6" s="62"/>
    </row>
    <row r="7" spans="1:19" s="67" customFormat="1" ht="15" customHeight="1" x14ac:dyDescent="0.3">
      <c r="A7" s="96" t="s">
        <v>80</v>
      </c>
      <c r="B7" s="96"/>
      <c r="C7" s="96"/>
      <c r="D7" s="96"/>
      <c r="E7" s="96"/>
      <c r="F7" s="96"/>
      <c r="G7" s="96"/>
      <c r="H7" s="96"/>
      <c r="I7" s="96"/>
      <c r="J7" s="96"/>
      <c r="K7" s="96"/>
      <c r="L7" s="96"/>
      <c r="M7" s="96"/>
      <c r="N7" s="18"/>
      <c r="O7" s="18"/>
      <c r="P7" s="18"/>
      <c r="Q7" s="62"/>
    </row>
    <row r="8" spans="1:19" s="67" customFormat="1" ht="15" customHeight="1" x14ac:dyDescent="0.3">
      <c r="A8" s="96" t="s">
        <v>81</v>
      </c>
      <c r="B8" s="96"/>
      <c r="C8" s="96"/>
      <c r="D8" s="96"/>
      <c r="E8" s="96"/>
      <c r="F8" s="96"/>
      <c r="G8" s="96"/>
      <c r="H8" s="96"/>
      <c r="I8" s="96"/>
      <c r="J8" s="96"/>
      <c r="K8" s="96"/>
      <c r="L8" s="96"/>
      <c r="M8" s="96"/>
      <c r="N8" s="18"/>
      <c r="O8" s="18"/>
      <c r="P8" s="18"/>
      <c r="Q8" s="62"/>
    </row>
    <row r="9" spans="1:19" s="67" customFormat="1" ht="15" customHeight="1" x14ac:dyDescent="0.3">
      <c r="A9" s="96" t="s">
        <v>82</v>
      </c>
      <c r="B9" s="96"/>
      <c r="C9" s="96"/>
      <c r="D9" s="96"/>
      <c r="E9" s="96"/>
      <c r="F9" s="96"/>
      <c r="G9" s="96"/>
      <c r="H9" s="96"/>
      <c r="I9" s="96"/>
      <c r="J9" s="96"/>
      <c r="K9" s="96"/>
      <c r="L9" s="96"/>
      <c r="M9" s="96"/>
      <c r="N9" s="18"/>
      <c r="O9" s="18"/>
      <c r="P9" s="18"/>
      <c r="Q9" s="62"/>
      <c r="R9" s="62"/>
      <c r="S9" s="62"/>
    </row>
    <row r="10" spans="1:19" s="67" customFormat="1" ht="15" customHeight="1" x14ac:dyDescent="0.3">
      <c r="A10" s="96" t="s">
        <v>83</v>
      </c>
      <c r="B10" s="96"/>
      <c r="C10" s="96"/>
      <c r="D10" s="96"/>
      <c r="E10" s="96"/>
      <c r="F10" s="96"/>
      <c r="G10" s="96"/>
      <c r="H10" s="96"/>
      <c r="I10" s="96"/>
      <c r="J10" s="96"/>
      <c r="K10" s="96"/>
      <c r="L10" s="96"/>
      <c r="M10" s="96"/>
      <c r="N10" s="18"/>
      <c r="O10" s="18"/>
      <c r="P10" s="18"/>
      <c r="Q10" s="62"/>
      <c r="R10" s="62"/>
      <c r="S10" s="62"/>
    </row>
    <row r="11" spans="1:19" s="67" customFormat="1" x14ac:dyDescent="0.3">
      <c r="A11" s="96" t="s">
        <v>84</v>
      </c>
      <c r="B11" s="96"/>
      <c r="C11" s="96"/>
      <c r="D11" s="96"/>
      <c r="E11" s="96"/>
      <c r="F11" s="96"/>
      <c r="G11" s="96"/>
      <c r="H11" s="96"/>
      <c r="I11" s="96"/>
      <c r="J11" s="96"/>
      <c r="K11" s="96"/>
      <c r="L11" s="96"/>
      <c r="M11" s="96"/>
      <c r="N11" s="18"/>
      <c r="O11" s="18"/>
      <c r="P11" s="18"/>
      <c r="Q11" s="62"/>
      <c r="R11" s="62"/>
      <c r="S11" s="62"/>
    </row>
    <row r="12" spans="1:19" s="67" customFormat="1" ht="27" customHeight="1" x14ac:dyDescent="0.3">
      <c r="A12" s="96" t="s">
        <v>85</v>
      </c>
      <c r="B12" s="96"/>
      <c r="C12" s="96"/>
      <c r="D12" s="96"/>
      <c r="E12" s="96"/>
      <c r="F12" s="96"/>
      <c r="G12" s="96"/>
      <c r="H12" s="96"/>
      <c r="I12" s="96"/>
      <c r="J12" s="96"/>
      <c r="K12" s="96"/>
      <c r="L12" s="96"/>
      <c r="M12" s="96"/>
      <c r="N12" s="18"/>
      <c r="O12" s="18"/>
      <c r="P12" s="18"/>
      <c r="Q12" s="62"/>
      <c r="R12" s="62"/>
      <c r="S12" s="62"/>
    </row>
    <row r="13" spans="1:19" s="67" customFormat="1" ht="15" customHeight="1" x14ac:dyDescent="0.3">
      <c r="A13" s="96" t="s">
        <v>86</v>
      </c>
      <c r="B13" s="96"/>
      <c r="C13" s="96"/>
      <c r="D13" s="96"/>
      <c r="E13" s="96"/>
      <c r="F13" s="96"/>
      <c r="G13" s="96"/>
      <c r="H13" s="96"/>
      <c r="I13" s="96"/>
      <c r="J13" s="96"/>
      <c r="K13" s="96"/>
      <c r="L13" s="96"/>
      <c r="M13" s="96"/>
      <c r="N13" s="18"/>
      <c r="O13" s="18"/>
      <c r="P13" s="18"/>
      <c r="Q13" s="62"/>
      <c r="R13" s="62"/>
      <c r="S13" s="62"/>
    </row>
    <row r="14" spans="1:19" s="67" customFormat="1" ht="15" customHeight="1" x14ac:dyDescent="0.3">
      <c r="A14" s="96" t="s">
        <v>87</v>
      </c>
      <c r="B14" s="96"/>
      <c r="C14" s="96"/>
      <c r="D14" s="96"/>
      <c r="E14" s="96"/>
      <c r="F14" s="96"/>
      <c r="G14" s="96"/>
      <c r="H14" s="96"/>
      <c r="I14" s="96"/>
      <c r="J14" s="96"/>
      <c r="K14" s="96"/>
      <c r="L14" s="96"/>
      <c r="M14" s="96"/>
      <c r="N14" s="18"/>
      <c r="O14" s="18"/>
      <c r="P14" s="18"/>
      <c r="Q14" s="62"/>
      <c r="R14" s="62"/>
      <c r="S14" s="62"/>
    </row>
    <row r="15" spans="1:19" s="67" customFormat="1" ht="15" customHeight="1" x14ac:dyDescent="0.3">
      <c r="A15" s="96" t="s">
        <v>88</v>
      </c>
      <c r="B15" s="96"/>
      <c r="C15" s="96"/>
      <c r="D15" s="96"/>
      <c r="E15" s="96"/>
      <c r="F15" s="96"/>
      <c r="G15" s="96"/>
      <c r="H15" s="96"/>
      <c r="I15" s="96"/>
      <c r="J15" s="96"/>
      <c r="K15" s="96"/>
      <c r="L15" s="96"/>
      <c r="M15" s="96"/>
      <c r="N15" s="18"/>
      <c r="O15" s="18"/>
      <c r="P15" s="18"/>
      <c r="Q15" s="62"/>
      <c r="R15" s="62"/>
      <c r="S15" s="62"/>
    </row>
    <row r="16" spans="1:19" s="67" customFormat="1" ht="30.75" customHeight="1" x14ac:dyDescent="0.3">
      <c r="A16" s="96" t="s">
        <v>89</v>
      </c>
      <c r="B16" s="96"/>
      <c r="C16" s="96"/>
      <c r="D16" s="96"/>
      <c r="E16" s="96"/>
      <c r="F16" s="96"/>
      <c r="G16" s="96"/>
      <c r="H16" s="96"/>
      <c r="I16" s="96"/>
      <c r="J16" s="96"/>
      <c r="K16" s="96"/>
      <c r="L16" s="96"/>
      <c r="M16" s="96"/>
      <c r="N16" s="18"/>
      <c r="O16" s="18"/>
      <c r="P16" s="18"/>
      <c r="Q16" s="62"/>
      <c r="R16" s="62"/>
      <c r="S16" s="62"/>
    </row>
    <row r="17" spans="1:19" s="67" customFormat="1" ht="33.75" customHeight="1" x14ac:dyDescent="0.3">
      <c r="A17" s="96" t="s">
        <v>90</v>
      </c>
      <c r="B17" s="96"/>
      <c r="C17" s="96"/>
      <c r="D17" s="96"/>
      <c r="E17" s="96"/>
      <c r="F17" s="96"/>
      <c r="G17" s="96"/>
      <c r="H17" s="96"/>
      <c r="I17" s="96"/>
      <c r="J17" s="96"/>
      <c r="K17" s="96"/>
      <c r="L17" s="96"/>
      <c r="M17" s="96"/>
      <c r="N17" s="18"/>
      <c r="O17" s="18"/>
      <c r="P17" s="18"/>
      <c r="Q17" s="62"/>
      <c r="R17" s="62"/>
      <c r="S17" s="62"/>
    </row>
    <row r="18" spans="1:19" s="67" customFormat="1" x14ac:dyDescent="0.3">
      <c r="A18" s="96" t="s">
        <v>91</v>
      </c>
      <c r="B18" s="96"/>
      <c r="C18" s="96"/>
      <c r="D18" s="96"/>
      <c r="E18" s="96"/>
      <c r="F18" s="96"/>
      <c r="G18" s="96"/>
      <c r="H18" s="96"/>
      <c r="I18" s="96"/>
      <c r="J18" s="96"/>
      <c r="K18" s="96"/>
      <c r="L18" s="96"/>
      <c r="M18" s="96"/>
      <c r="N18" s="18"/>
      <c r="O18" s="18"/>
      <c r="P18" s="18"/>
      <c r="Q18" s="62"/>
      <c r="R18" s="62"/>
      <c r="S18" s="62"/>
    </row>
    <row r="19" spans="1:19" s="67" customFormat="1" x14ac:dyDescent="0.3">
      <c r="A19" s="96" t="s">
        <v>220</v>
      </c>
      <c r="B19" s="96"/>
      <c r="C19" s="96"/>
      <c r="D19" s="96"/>
      <c r="E19" s="96"/>
      <c r="F19" s="96"/>
      <c r="G19" s="96"/>
      <c r="H19" s="96"/>
      <c r="I19" s="96"/>
      <c r="J19" s="96"/>
      <c r="K19" s="96"/>
      <c r="L19" s="96"/>
      <c r="M19" s="96"/>
      <c r="N19" s="18"/>
      <c r="O19" s="18"/>
      <c r="P19" s="18"/>
      <c r="Q19" s="62"/>
      <c r="R19" s="62"/>
      <c r="S19" s="62"/>
    </row>
    <row r="20" spans="1:19" ht="5.25" customHeight="1" x14ac:dyDescent="0.3">
      <c r="A20" s="9"/>
      <c r="B20" s="9"/>
      <c r="C20" s="9"/>
      <c r="D20" s="9"/>
      <c r="E20" s="9"/>
      <c r="F20" s="9"/>
      <c r="G20" s="9"/>
      <c r="H20" s="9"/>
      <c r="I20" s="9"/>
      <c r="J20" s="9"/>
      <c r="K20" s="9"/>
      <c r="L20" s="9"/>
      <c r="M20" s="9"/>
      <c r="N20" s="9"/>
      <c r="O20" s="9"/>
      <c r="P20" s="9"/>
      <c r="Q20" s="9"/>
    </row>
    <row r="21" spans="1:19" ht="23.4" x14ac:dyDescent="0.45">
      <c r="A21" s="8" t="s">
        <v>25</v>
      </c>
    </row>
    <row r="22" spans="1:19" ht="12.75" customHeight="1" x14ac:dyDescent="0.3"/>
    <row r="23" spans="1:19" x14ac:dyDescent="0.3">
      <c r="A23" s="11" t="s">
        <v>0</v>
      </c>
      <c r="B23" s="16" t="s">
        <v>12</v>
      </c>
    </row>
    <row r="24" spans="1:19" ht="7.5" customHeight="1" x14ac:dyDescent="0.3"/>
    <row r="25" spans="1:19" hidden="1" x14ac:dyDescent="0.3">
      <c r="A25" s="12"/>
      <c r="B25" s="13" t="s">
        <v>26</v>
      </c>
      <c r="C25" s="14"/>
      <c r="D25" s="14"/>
      <c r="E25" s="14"/>
      <c r="F25" s="14"/>
      <c r="G25" s="14"/>
      <c r="H25" s="14"/>
      <c r="I25" s="14"/>
      <c r="J25" s="14"/>
      <c r="K25" s="14"/>
      <c r="L25" s="14"/>
      <c r="M25" s="14"/>
      <c r="N25" s="14"/>
      <c r="O25" s="14"/>
      <c r="P25" s="14"/>
      <c r="Q25" s="14"/>
      <c r="R25" s="14"/>
      <c r="S25" s="15"/>
    </row>
    <row r="26" spans="1:19" x14ac:dyDescent="0.3">
      <c r="A26" s="11" t="s">
        <v>3</v>
      </c>
      <c r="B26" s="19" t="s">
        <v>11</v>
      </c>
      <c r="C26" s="19" t="s">
        <v>13</v>
      </c>
      <c r="D26" s="19" t="s">
        <v>14</v>
      </c>
      <c r="E26" s="19" t="s">
        <v>15</v>
      </c>
      <c r="F26" s="19" t="s">
        <v>16</v>
      </c>
      <c r="G26" s="19" t="s">
        <v>17</v>
      </c>
      <c r="H26" s="19" t="s">
        <v>18</v>
      </c>
      <c r="I26" s="19" t="s">
        <v>19</v>
      </c>
      <c r="J26" s="19" t="s">
        <v>20</v>
      </c>
      <c r="K26" s="19" t="s">
        <v>21</v>
      </c>
      <c r="L26" s="19" t="s">
        <v>22</v>
      </c>
      <c r="M26" s="19" t="s">
        <v>23</v>
      </c>
      <c r="N26" s="19" t="s">
        <v>24</v>
      </c>
      <c r="O26" s="50" t="s">
        <v>34</v>
      </c>
      <c r="P26" s="50" t="s">
        <v>57</v>
      </c>
      <c r="Q26" s="50" t="s">
        <v>62</v>
      </c>
      <c r="R26" s="50" t="s">
        <v>63</v>
      </c>
      <c r="S26" s="15" t="s">
        <v>95</v>
      </c>
    </row>
    <row r="27" spans="1:19" x14ac:dyDescent="0.3">
      <c r="A27" s="53" t="s">
        <v>6</v>
      </c>
      <c r="B27" s="68"/>
      <c r="C27" s="71">
        <v>1</v>
      </c>
      <c r="D27" s="71">
        <v>4</v>
      </c>
      <c r="E27" s="46">
        <v>2</v>
      </c>
      <c r="F27" s="71">
        <v>3</v>
      </c>
      <c r="G27" s="46"/>
      <c r="H27" s="46">
        <v>6</v>
      </c>
      <c r="I27" s="46">
        <v>1</v>
      </c>
      <c r="J27" s="46">
        <v>1</v>
      </c>
      <c r="K27" s="46"/>
      <c r="L27" s="46"/>
      <c r="M27" s="46"/>
      <c r="N27" s="46">
        <v>3</v>
      </c>
      <c r="O27" s="49">
        <v>2</v>
      </c>
      <c r="P27" s="46"/>
      <c r="Q27" s="44"/>
      <c r="R27" s="46">
        <v>1</v>
      </c>
      <c r="S27" s="82"/>
    </row>
    <row r="28" spans="1:19" x14ac:dyDescent="0.3">
      <c r="A28" s="53" t="s">
        <v>5</v>
      </c>
      <c r="B28" s="68">
        <v>4</v>
      </c>
      <c r="C28" s="71">
        <v>9</v>
      </c>
      <c r="D28" s="71">
        <v>14</v>
      </c>
      <c r="E28" s="46">
        <v>3</v>
      </c>
      <c r="F28" s="71">
        <v>12</v>
      </c>
      <c r="G28" s="46">
        <v>2</v>
      </c>
      <c r="H28" s="46">
        <v>35</v>
      </c>
      <c r="I28" s="46">
        <v>3</v>
      </c>
      <c r="J28" s="46">
        <v>3</v>
      </c>
      <c r="K28" s="46">
        <v>2</v>
      </c>
      <c r="L28" s="46">
        <v>1</v>
      </c>
      <c r="M28" s="46">
        <v>10</v>
      </c>
      <c r="N28" s="46">
        <v>6</v>
      </c>
      <c r="O28" s="49">
        <v>8</v>
      </c>
      <c r="P28" s="46">
        <v>1</v>
      </c>
      <c r="Q28" s="44">
        <v>1</v>
      </c>
      <c r="R28" s="46">
        <v>3</v>
      </c>
      <c r="S28" s="82"/>
    </row>
    <row r="29" spans="1:19" x14ac:dyDescent="0.3">
      <c r="A29" s="53" t="s">
        <v>8</v>
      </c>
      <c r="B29" s="68"/>
      <c r="C29" s="71">
        <v>1</v>
      </c>
      <c r="D29" s="71">
        <v>8</v>
      </c>
      <c r="E29" s="46">
        <v>6</v>
      </c>
      <c r="F29" s="71">
        <v>5</v>
      </c>
      <c r="G29" s="46"/>
      <c r="H29" s="46">
        <v>9</v>
      </c>
      <c r="I29" s="46">
        <v>1</v>
      </c>
      <c r="J29" s="46">
        <v>2</v>
      </c>
      <c r="K29" s="46"/>
      <c r="L29" s="46">
        <v>1</v>
      </c>
      <c r="M29" s="46"/>
      <c r="N29" s="46"/>
      <c r="O29" s="49">
        <v>1</v>
      </c>
      <c r="P29" s="46"/>
      <c r="Q29" s="44"/>
      <c r="R29" s="46">
        <v>1</v>
      </c>
      <c r="S29" s="82"/>
    </row>
    <row r="30" spans="1:19" x14ac:dyDescent="0.3">
      <c r="A30" s="53" t="s">
        <v>7</v>
      </c>
      <c r="B30" s="68"/>
      <c r="C30" s="71"/>
      <c r="D30" s="71"/>
      <c r="E30" s="46"/>
      <c r="F30" s="71"/>
      <c r="G30" s="46"/>
      <c r="H30" s="46"/>
      <c r="I30" s="46"/>
      <c r="J30" s="46"/>
      <c r="K30" s="46">
        <v>3</v>
      </c>
      <c r="L30" s="46"/>
      <c r="M30" s="46"/>
      <c r="N30" s="46"/>
      <c r="O30" s="49"/>
      <c r="P30" s="46"/>
      <c r="Q30" s="44"/>
      <c r="R30" s="46"/>
      <c r="S30" s="82"/>
    </row>
    <row r="31" spans="1:19" x14ac:dyDescent="0.3">
      <c r="A31" s="53" t="s">
        <v>9</v>
      </c>
      <c r="B31" s="68"/>
      <c r="C31" s="71"/>
      <c r="D31" s="71"/>
      <c r="E31" s="46">
        <v>1</v>
      </c>
      <c r="F31" s="71"/>
      <c r="G31" s="46"/>
      <c r="H31" s="46">
        <v>3</v>
      </c>
      <c r="I31" s="46"/>
      <c r="J31" s="46"/>
      <c r="K31" s="46"/>
      <c r="L31" s="46"/>
      <c r="M31" s="46"/>
      <c r="N31" s="46"/>
      <c r="O31" s="49">
        <v>2</v>
      </c>
      <c r="P31" s="46"/>
      <c r="Q31" s="44"/>
      <c r="R31" s="46"/>
      <c r="S31" s="82"/>
    </row>
    <row r="32" spans="1:19" x14ac:dyDescent="0.3">
      <c r="A32" s="53" t="s">
        <v>32</v>
      </c>
      <c r="B32" s="68"/>
      <c r="C32" s="71"/>
      <c r="D32" s="71"/>
      <c r="E32" s="46"/>
      <c r="F32" s="71"/>
      <c r="G32" s="46"/>
      <c r="H32" s="46"/>
      <c r="I32" s="46"/>
      <c r="J32" s="46"/>
      <c r="K32" s="46">
        <v>1</v>
      </c>
      <c r="L32" s="46"/>
      <c r="M32" s="46"/>
      <c r="N32" s="46"/>
      <c r="O32" s="49"/>
      <c r="P32" s="46"/>
      <c r="Q32" s="44"/>
      <c r="R32" s="46"/>
      <c r="S32" s="82"/>
    </row>
    <row r="33" spans="1:20" x14ac:dyDescent="0.3">
      <c r="A33" s="53" t="s">
        <v>35</v>
      </c>
      <c r="B33" s="68">
        <v>1</v>
      </c>
      <c r="C33" s="71"/>
      <c r="D33" s="71">
        <v>1</v>
      </c>
      <c r="E33" s="46"/>
      <c r="F33" s="71"/>
      <c r="G33" s="46">
        <v>2</v>
      </c>
      <c r="H33" s="46">
        <v>1</v>
      </c>
      <c r="I33" s="46"/>
      <c r="J33" s="46"/>
      <c r="K33" s="46"/>
      <c r="L33" s="46"/>
      <c r="M33" s="46">
        <v>1</v>
      </c>
      <c r="N33" s="46"/>
      <c r="O33" s="49"/>
      <c r="P33" s="46"/>
      <c r="Q33" s="44"/>
      <c r="R33" s="46"/>
      <c r="S33" s="82"/>
    </row>
    <row r="34" spans="1:20" x14ac:dyDescent="0.3">
      <c r="A34" s="53" t="s">
        <v>39</v>
      </c>
      <c r="B34" s="68"/>
      <c r="C34" s="71"/>
      <c r="D34" s="71">
        <v>1</v>
      </c>
      <c r="E34" s="46">
        <v>1</v>
      </c>
      <c r="F34" s="71"/>
      <c r="G34" s="46"/>
      <c r="H34" s="46">
        <v>1</v>
      </c>
      <c r="I34" s="46"/>
      <c r="J34" s="46"/>
      <c r="K34" s="46"/>
      <c r="L34" s="46"/>
      <c r="M34" s="46"/>
      <c r="N34" s="46"/>
      <c r="O34" s="49"/>
      <c r="P34" s="46"/>
      <c r="Q34" s="44"/>
      <c r="R34" s="46"/>
      <c r="S34" s="82"/>
    </row>
    <row r="35" spans="1:20" x14ac:dyDescent="0.3">
      <c r="A35" s="54" t="s">
        <v>59</v>
      </c>
      <c r="B35" s="68">
        <v>2</v>
      </c>
      <c r="C35" s="71">
        <v>1</v>
      </c>
      <c r="D35" s="71">
        <v>1</v>
      </c>
      <c r="E35" s="46"/>
      <c r="F35" s="71"/>
      <c r="G35" s="46"/>
      <c r="H35" s="46">
        <v>2</v>
      </c>
      <c r="I35" s="46"/>
      <c r="J35" s="46"/>
      <c r="K35" s="46"/>
      <c r="L35" s="46"/>
      <c r="M35" s="46">
        <v>2</v>
      </c>
      <c r="N35" s="46"/>
      <c r="O35" s="49"/>
      <c r="P35" s="46"/>
      <c r="Q35" s="44"/>
      <c r="R35" s="46"/>
      <c r="S35" s="82"/>
    </row>
    <row r="36" spans="1:20" s="17" customFormat="1" x14ac:dyDescent="0.3">
      <c r="A36" s="51" t="s">
        <v>10</v>
      </c>
      <c r="B36" s="52">
        <v>7</v>
      </c>
      <c r="C36" s="52">
        <v>12</v>
      </c>
      <c r="D36" s="52">
        <v>29</v>
      </c>
      <c r="E36" s="52">
        <v>13</v>
      </c>
      <c r="F36" s="52">
        <v>20</v>
      </c>
      <c r="G36" s="52">
        <v>4</v>
      </c>
      <c r="H36" s="52">
        <v>57</v>
      </c>
      <c r="I36" s="52">
        <v>5</v>
      </c>
      <c r="J36" s="52">
        <v>6</v>
      </c>
      <c r="K36" s="52">
        <v>6</v>
      </c>
      <c r="L36" s="52">
        <v>2</v>
      </c>
      <c r="M36" s="52">
        <v>13</v>
      </c>
      <c r="N36" s="52">
        <v>9</v>
      </c>
      <c r="O36" s="52">
        <v>13</v>
      </c>
      <c r="P36" s="52">
        <v>1</v>
      </c>
      <c r="Q36" s="20">
        <v>1</v>
      </c>
      <c r="R36" s="52">
        <v>5</v>
      </c>
      <c r="S36" s="52"/>
      <c r="T36"/>
    </row>
    <row r="37" spans="1:20" s="17" customFormat="1" x14ac:dyDescent="0.3">
      <c r="A37"/>
      <c r="B37"/>
      <c r="C37"/>
      <c r="D37"/>
      <c r="E37"/>
      <c r="F37"/>
      <c r="G37"/>
      <c r="H37"/>
      <c r="I37"/>
      <c r="J37"/>
      <c r="K37"/>
      <c r="L37"/>
      <c r="M37"/>
      <c r="N37"/>
      <c r="O37"/>
      <c r="P37"/>
      <c r="Q37"/>
      <c r="R37"/>
      <c r="S37"/>
      <c r="T37"/>
    </row>
    <row r="38" spans="1:20" s="17" customFormat="1" x14ac:dyDescent="0.3">
      <c r="A38"/>
      <c r="B38"/>
      <c r="C38"/>
      <c r="D38"/>
      <c r="E38"/>
      <c r="F38"/>
      <c r="G38"/>
      <c r="H38"/>
      <c r="I38"/>
      <c r="J38"/>
      <c r="K38"/>
      <c r="L38"/>
      <c r="M38"/>
      <c r="N38"/>
      <c r="O38"/>
      <c r="P38"/>
      <c r="Q38"/>
      <c r="R38"/>
      <c r="S38"/>
      <c r="T38"/>
    </row>
    <row r="39" spans="1:20" ht="23.4" x14ac:dyDescent="0.45">
      <c r="A39" s="8" t="s">
        <v>31</v>
      </c>
      <c r="P39" s="17"/>
    </row>
    <row r="40" spans="1:20" x14ac:dyDescent="0.3">
      <c r="C40" s="17"/>
      <c r="D40" s="17"/>
      <c r="E40" s="17"/>
      <c r="F40" s="17"/>
      <c r="G40" s="17"/>
      <c r="H40" s="17"/>
      <c r="I40" s="17"/>
      <c r="J40" s="17"/>
      <c r="K40" s="17"/>
      <c r="L40" s="17"/>
      <c r="M40" s="17"/>
      <c r="N40" s="17"/>
    </row>
    <row r="41" spans="1:20" x14ac:dyDescent="0.3">
      <c r="A41" s="42" t="s">
        <v>0</v>
      </c>
      <c r="B41" s="43" t="s">
        <v>12</v>
      </c>
      <c r="C41" s="17"/>
      <c r="D41" s="17"/>
      <c r="E41" s="17"/>
      <c r="F41" s="17"/>
      <c r="G41" s="17"/>
      <c r="H41" s="17"/>
      <c r="I41" s="17"/>
      <c r="J41" s="17"/>
      <c r="K41" s="17"/>
      <c r="L41" s="17"/>
      <c r="M41" s="17"/>
      <c r="N41" s="17"/>
    </row>
    <row r="42" spans="1:20" ht="6" customHeight="1" x14ac:dyDescent="0.3">
      <c r="A42" s="17"/>
      <c r="B42" s="17"/>
      <c r="C42" s="17"/>
      <c r="D42" s="17"/>
      <c r="E42" s="17"/>
      <c r="F42" s="17"/>
      <c r="G42" s="17"/>
      <c r="H42" s="17"/>
      <c r="I42" s="17"/>
      <c r="J42" s="17"/>
      <c r="K42" s="17"/>
      <c r="L42" s="17"/>
      <c r="M42" s="17"/>
      <c r="N42" s="17"/>
    </row>
    <row r="43" spans="1:20" hidden="1" x14ac:dyDescent="0.3">
      <c r="A43" s="19"/>
      <c r="B43" s="42" t="s">
        <v>26</v>
      </c>
      <c r="C43" s="19"/>
      <c r="D43" s="19"/>
      <c r="E43" s="19"/>
      <c r="F43" s="19"/>
      <c r="G43" s="19"/>
      <c r="H43" s="19"/>
      <c r="I43" s="19"/>
      <c r="J43" s="19"/>
      <c r="K43" s="19"/>
      <c r="L43" s="19"/>
      <c r="M43" s="19"/>
      <c r="N43" s="19"/>
      <c r="O43" s="19"/>
      <c r="P43" s="19"/>
      <c r="Q43" s="19"/>
      <c r="R43" s="19"/>
      <c r="S43" s="19"/>
    </row>
    <row r="44" spans="1:20" x14ac:dyDescent="0.3">
      <c r="A44" s="42" t="s">
        <v>29</v>
      </c>
      <c r="B44" s="19" t="s">
        <v>11</v>
      </c>
      <c r="C44" s="19" t="s">
        <v>13</v>
      </c>
      <c r="D44" s="19" t="s">
        <v>14</v>
      </c>
      <c r="E44" s="19" t="s">
        <v>15</v>
      </c>
      <c r="F44" s="19" t="s">
        <v>16</v>
      </c>
      <c r="G44" s="19" t="s">
        <v>17</v>
      </c>
      <c r="H44" s="19" t="s">
        <v>18</v>
      </c>
      <c r="I44" s="19" t="s">
        <v>19</v>
      </c>
      <c r="J44" s="19" t="s">
        <v>20</v>
      </c>
      <c r="K44" s="19" t="s">
        <v>21</v>
      </c>
      <c r="L44" s="19" t="s">
        <v>22</v>
      </c>
      <c r="M44" s="19" t="s">
        <v>23</v>
      </c>
      <c r="N44" s="19" t="s">
        <v>24</v>
      </c>
      <c r="O44" s="19" t="s">
        <v>34</v>
      </c>
      <c r="P44" s="19" t="s">
        <v>57</v>
      </c>
      <c r="Q44" s="19" t="s">
        <v>62</v>
      </c>
      <c r="R44" s="19" t="s">
        <v>63</v>
      </c>
      <c r="S44" s="19" t="s">
        <v>95</v>
      </c>
    </row>
    <row r="45" spans="1:20" x14ac:dyDescent="0.3">
      <c r="A45" s="19" t="s">
        <v>28</v>
      </c>
      <c r="B45" s="45">
        <v>7</v>
      </c>
      <c r="C45" s="71">
        <v>12</v>
      </c>
      <c r="D45" s="71">
        <v>25</v>
      </c>
      <c r="E45" s="46">
        <v>8</v>
      </c>
      <c r="F45" s="71">
        <v>12</v>
      </c>
      <c r="G45" s="46">
        <v>2</v>
      </c>
      <c r="H45" s="46">
        <v>38</v>
      </c>
      <c r="I45" s="46">
        <v>2</v>
      </c>
      <c r="J45" s="46">
        <v>6</v>
      </c>
      <c r="K45" s="46">
        <v>1</v>
      </c>
      <c r="L45" s="46">
        <v>2</v>
      </c>
      <c r="M45" s="46">
        <v>8</v>
      </c>
      <c r="N45" s="46">
        <v>5</v>
      </c>
      <c r="O45" s="49">
        <v>7</v>
      </c>
      <c r="P45" s="46">
        <v>1</v>
      </c>
      <c r="Q45" s="44"/>
      <c r="R45" s="46">
        <v>4</v>
      </c>
      <c r="S45" s="82"/>
    </row>
    <row r="46" spans="1:20" x14ac:dyDescent="0.3">
      <c r="A46" s="19" t="s">
        <v>30</v>
      </c>
      <c r="B46" s="45"/>
      <c r="C46" s="71"/>
      <c r="D46" s="71">
        <v>4</v>
      </c>
      <c r="E46" s="46">
        <v>5</v>
      </c>
      <c r="F46" s="71">
        <v>8</v>
      </c>
      <c r="G46" s="46">
        <v>2</v>
      </c>
      <c r="H46" s="46">
        <v>19</v>
      </c>
      <c r="I46" s="46">
        <v>3</v>
      </c>
      <c r="J46" s="46"/>
      <c r="K46" s="46">
        <v>1</v>
      </c>
      <c r="L46" s="46"/>
      <c r="M46" s="46">
        <v>5</v>
      </c>
      <c r="N46" s="46">
        <v>4</v>
      </c>
      <c r="O46" s="49">
        <v>6</v>
      </c>
      <c r="P46" s="46"/>
      <c r="Q46" s="44">
        <v>1</v>
      </c>
      <c r="R46" s="46">
        <v>1</v>
      </c>
      <c r="S46" s="82"/>
    </row>
    <row r="47" spans="1:20" ht="28.8" x14ac:dyDescent="0.3">
      <c r="A47" s="60" t="s">
        <v>73</v>
      </c>
      <c r="B47" s="45"/>
      <c r="C47" s="71"/>
      <c r="D47" s="71"/>
      <c r="E47" s="46"/>
      <c r="F47" s="71"/>
      <c r="G47" s="46"/>
      <c r="H47" s="46"/>
      <c r="I47" s="46"/>
      <c r="J47" s="46"/>
      <c r="K47" s="46">
        <v>4</v>
      </c>
      <c r="L47" s="46"/>
      <c r="M47" s="46"/>
      <c r="N47" s="46"/>
      <c r="O47" s="49"/>
      <c r="P47" s="46"/>
      <c r="Q47" s="44"/>
      <c r="R47" s="46"/>
      <c r="S47" s="82"/>
    </row>
    <row r="48" spans="1:20" x14ac:dyDescent="0.3">
      <c r="A48" s="19" t="s">
        <v>10</v>
      </c>
      <c r="B48" s="20">
        <v>7</v>
      </c>
      <c r="C48" s="20">
        <v>12</v>
      </c>
      <c r="D48" s="20">
        <v>29</v>
      </c>
      <c r="E48" s="20">
        <v>13</v>
      </c>
      <c r="F48" s="20">
        <v>20</v>
      </c>
      <c r="G48" s="21">
        <v>4</v>
      </c>
      <c r="H48" s="20">
        <v>57</v>
      </c>
      <c r="I48" s="20">
        <v>5</v>
      </c>
      <c r="J48" s="20">
        <v>6</v>
      </c>
      <c r="K48" s="20">
        <v>6</v>
      </c>
      <c r="L48" s="20">
        <v>2</v>
      </c>
      <c r="M48" s="20">
        <v>13</v>
      </c>
      <c r="N48" s="20">
        <v>9</v>
      </c>
      <c r="O48" s="20">
        <v>13</v>
      </c>
      <c r="P48" s="20">
        <v>1</v>
      </c>
      <c r="Q48" s="52">
        <v>1</v>
      </c>
      <c r="R48" s="20">
        <v>5</v>
      </c>
      <c r="S48" s="20"/>
    </row>
    <row r="49" spans="1:19" s="17" customFormat="1" x14ac:dyDescent="0.3">
      <c r="A49" s="69"/>
      <c r="B49" s="70"/>
      <c r="C49" s="70"/>
      <c r="D49" s="70"/>
      <c r="E49" s="70"/>
      <c r="F49" s="70"/>
      <c r="G49" s="70"/>
      <c r="H49" s="70"/>
      <c r="I49" s="70"/>
      <c r="J49" s="70"/>
      <c r="K49" s="70"/>
      <c r="L49" s="70"/>
      <c r="M49" s="70"/>
      <c r="N49" s="70"/>
      <c r="O49" s="70"/>
      <c r="P49" s="70"/>
      <c r="Q49" s="72"/>
      <c r="R49" s="70"/>
      <c r="S49" s="70"/>
    </row>
    <row r="50" spans="1:19" s="17" customFormat="1" x14ac:dyDescent="0.3">
      <c r="A50" s="69"/>
      <c r="B50" s="70"/>
      <c r="C50" s="70"/>
      <c r="D50" s="70"/>
      <c r="E50" s="70"/>
      <c r="F50" s="70"/>
      <c r="G50" s="70"/>
      <c r="H50" s="70"/>
      <c r="I50" s="70"/>
      <c r="J50" s="70"/>
      <c r="K50" s="70"/>
      <c r="L50" s="70"/>
      <c r="M50" s="70"/>
      <c r="N50" s="70"/>
      <c r="O50" s="70"/>
      <c r="P50" s="70"/>
      <c r="Q50" s="72"/>
      <c r="R50" s="70"/>
      <c r="S50" s="70"/>
    </row>
    <row r="51" spans="1:19" s="17" customFormat="1" ht="23.4" x14ac:dyDescent="0.45">
      <c r="A51" s="8" t="s">
        <v>231</v>
      </c>
      <c r="B51" s="70"/>
      <c r="C51" s="70"/>
      <c r="D51" s="70"/>
      <c r="E51" s="70"/>
      <c r="F51" s="70"/>
      <c r="H51" s="70"/>
      <c r="I51" s="70"/>
      <c r="J51" s="70"/>
      <c r="K51" s="70"/>
      <c r="L51" s="70"/>
      <c r="M51" s="70"/>
      <c r="N51" s="70"/>
      <c r="O51" s="70"/>
      <c r="P51" s="70"/>
      <c r="Q51" s="72"/>
      <c r="R51" s="70"/>
      <c r="S51" s="70"/>
    </row>
    <row r="52" spans="1:19" s="17" customFormat="1" ht="23.4" x14ac:dyDescent="0.45">
      <c r="A52" s="8"/>
      <c r="B52" s="70"/>
      <c r="C52" s="70"/>
      <c r="D52" s="70"/>
      <c r="E52" s="70"/>
      <c r="F52" s="70"/>
      <c r="H52" s="70"/>
      <c r="I52" s="70"/>
      <c r="J52" s="70"/>
      <c r="K52" s="70"/>
      <c r="L52" s="70"/>
      <c r="M52" s="70"/>
      <c r="N52" s="70"/>
      <c r="O52" s="70"/>
      <c r="P52" s="70"/>
      <c r="Q52" s="72"/>
      <c r="R52" s="70"/>
      <c r="S52" s="70"/>
    </row>
    <row r="53" spans="1:19" s="17" customFormat="1" x14ac:dyDescent="0.3">
      <c r="A53" s="78" t="s">
        <v>0</v>
      </c>
      <c r="B53" s="17" t="s">
        <v>12</v>
      </c>
      <c r="C53" s="70"/>
      <c r="D53" s="70"/>
      <c r="E53" s="70"/>
      <c r="F53" s="70"/>
      <c r="H53" s="70"/>
      <c r="I53" s="70"/>
      <c r="J53" s="70"/>
      <c r="K53" s="70"/>
      <c r="L53" s="70"/>
      <c r="M53" s="70"/>
      <c r="N53" s="70"/>
      <c r="O53" s="70"/>
      <c r="P53" s="70"/>
      <c r="Q53" s="72"/>
      <c r="R53" s="70"/>
      <c r="S53" s="70"/>
    </row>
    <row r="54" spans="1:19" s="17" customFormat="1" x14ac:dyDescent="0.3">
      <c r="A54" s="69"/>
      <c r="B54" s="70"/>
      <c r="C54" s="70"/>
      <c r="D54" s="70"/>
      <c r="E54" s="70"/>
      <c r="F54" s="70"/>
      <c r="H54" s="70"/>
      <c r="I54" s="70"/>
      <c r="J54" s="70"/>
      <c r="K54" s="70"/>
      <c r="L54" s="70"/>
      <c r="M54" s="70"/>
      <c r="N54" s="70"/>
      <c r="O54" s="70"/>
      <c r="P54" s="70"/>
      <c r="Q54" s="72"/>
      <c r="R54" s="70"/>
      <c r="S54" s="70"/>
    </row>
    <row r="55" spans="1:19" s="17" customFormat="1" x14ac:dyDescent="0.3">
      <c r="A55" s="78" t="s">
        <v>230</v>
      </c>
      <c r="B55" s="78" t="s">
        <v>229</v>
      </c>
      <c r="C55"/>
      <c r="D55"/>
      <c r="E55"/>
      <c r="F55"/>
      <c r="G55"/>
      <c r="H55"/>
      <c r="I55"/>
      <c r="J55" s="70"/>
      <c r="K55" s="70"/>
      <c r="L55" s="70"/>
      <c r="M55" s="70"/>
      <c r="N55" s="70"/>
      <c r="O55" s="70"/>
      <c r="P55" s="70"/>
      <c r="Q55" s="72"/>
      <c r="R55" s="70"/>
      <c r="S55" s="70"/>
    </row>
    <row r="56" spans="1:19" s="17" customFormat="1" ht="28.8" x14ac:dyDescent="0.3">
      <c r="A56" s="80" t="s">
        <v>3</v>
      </c>
      <c r="B56" s="81" t="s">
        <v>226</v>
      </c>
      <c r="C56" s="81" t="s">
        <v>227</v>
      </c>
      <c r="D56" s="89" t="s">
        <v>228</v>
      </c>
      <c r="E56" s="81" t="s">
        <v>225</v>
      </c>
      <c r="F56" s="81" t="s">
        <v>224</v>
      </c>
      <c r="G56" s="81" t="s">
        <v>10</v>
      </c>
      <c r="H56"/>
      <c r="I56"/>
      <c r="J56" s="70"/>
      <c r="K56" s="70"/>
      <c r="L56" s="70"/>
      <c r="M56" s="70"/>
      <c r="N56" s="70"/>
      <c r="O56" s="70"/>
      <c r="P56" s="70"/>
      <c r="Q56" s="72"/>
      <c r="R56" s="70"/>
      <c r="S56" s="70"/>
    </row>
    <row r="57" spans="1:19" s="17" customFormat="1" x14ac:dyDescent="0.3">
      <c r="A57" s="81" t="s">
        <v>32</v>
      </c>
      <c r="B57" s="79"/>
      <c r="C57" s="79"/>
      <c r="D57" s="79"/>
      <c r="E57" s="79">
        <v>1</v>
      </c>
      <c r="F57" s="79"/>
      <c r="G57" s="79">
        <v>1</v>
      </c>
      <c r="H57"/>
      <c r="I57"/>
      <c r="J57" s="70"/>
      <c r="K57" s="70"/>
      <c r="L57" s="70"/>
      <c r="M57" s="70"/>
      <c r="N57" s="70"/>
      <c r="O57" s="70"/>
      <c r="P57" s="70"/>
      <c r="Q57" s="72"/>
      <c r="R57" s="70"/>
      <c r="S57" s="70"/>
    </row>
    <row r="58" spans="1:19" s="17" customFormat="1" x14ac:dyDescent="0.3">
      <c r="A58" s="81" t="s">
        <v>6</v>
      </c>
      <c r="B58" s="79">
        <v>4</v>
      </c>
      <c r="C58" s="79">
        <v>1</v>
      </c>
      <c r="D58" s="79"/>
      <c r="E58" s="79">
        <v>7</v>
      </c>
      <c r="F58" s="79">
        <v>2</v>
      </c>
      <c r="G58" s="79">
        <v>14</v>
      </c>
      <c r="H58"/>
      <c r="I58"/>
      <c r="J58" s="70"/>
      <c r="K58" s="70"/>
      <c r="L58" s="70"/>
      <c r="M58" s="70"/>
      <c r="N58" s="70"/>
      <c r="O58" s="70"/>
      <c r="P58" s="70"/>
      <c r="Q58" s="72"/>
      <c r="R58" s="70"/>
      <c r="S58" s="70"/>
    </row>
    <row r="59" spans="1:19" s="17" customFormat="1" x14ac:dyDescent="0.3">
      <c r="A59" s="81" t="s">
        <v>5</v>
      </c>
      <c r="B59" s="79">
        <v>15</v>
      </c>
      <c r="C59" s="79">
        <v>9</v>
      </c>
      <c r="D59" s="79">
        <v>3</v>
      </c>
      <c r="E59" s="79">
        <v>37</v>
      </c>
      <c r="F59" s="79">
        <v>11</v>
      </c>
      <c r="G59" s="79">
        <v>75</v>
      </c>
      <c r="H59"/>
      <c r="I59"/>
      <c r="J59" s="70"/>
      <c r="K59" s="70"/>
      <c r="L59" s="70"/>
      <c r="M59" s="70"/>
      <c r="N59" s="70"/>
      <c r="O59" s="70"/>
      <c r="P59" s="70"/>
      <c r="Q59" s="72"/>
      <c r="R59" s="70"/>
      <c r="S59" s="70"/>
    </row>
    <row r="60" spans="1:19" s="17" customFormat="1" x14ac:dyDescent="0.3">
      <c r="A60" s="81" t="s">
        <v>59</v>
      </c>
      <c r="B60" s="79"/>
      <c r="C60" s="79"/>
      <c r="D60" s="79">
        <v>1</v>
      </c>
      <c r="E60" s="79">
        <v>2</v>
      </c>
      <c r="F60" s="79">
        <v>1</v>
      </c>
      <c r="G60" s="79">
        <v>4</v>
      </c>
      <c r="H60"/>
      <c r="I60"/>
      <c r="J60" s="70"/>
      <c r="K60" s="70"/>
      <c r="L60" s="70"/>
      <c r="M60" s="70"/>
      <c r="N60" s="70"/>
      <c r="O60" s="70"/>
      <c r="P60" s="70"/>
      <c r="Q60" s="72"/>
      <c r="R60" s="70"/>
      <c r="S60" s="70"/>
    </row>
    <row r="61" spans="1:19" s="17" customFormat="1" x14ac:dyDescent="0.3">
      <c r="A61" s="81" t="s">
        <v>8</v>
      </c>
      <c r="B61" s="79">
        <v>5</v>
      </c>
      <c r="C61" s="79">
        <v>1</v>
      </c>
      <c r="D61" s="79"/>
      <c r="E61" s="79">
        <v>6</v>
      </c>
      <c r="F61" s="79">
        <v>4</v>
      </c>
      <c r="G61" s="79">
        <v>16</v>
      </c>
      <c r="H61"/>
      <c r="I61"/>
      <c r="J61" s="70"/>
      <c r="K61" s="70"/>
      <c r="L61" s="70"/>
      <c r="M61" s="70"/>
      <c r="N61" s="70"/>
      <c r="O61" s="70"/>
      <c r="P61" s="70"/>
      <c r="Q61" s="72"/>
      <c r="R61" s="70"/>
      <c r="S61" s="70"/>
    </row>
    <row r="62" spans="1:19" s="17" customFormat="1" x14ac:dyDescent="0.3">
      <c r="A62" s="81" t="s">
        <v>7</v>
      </c>
      <c r="B62" s="79"/>
      <c r="C62" s="79"/>
      <c r="D62" s="79"/>
      <c r="E62" s="79">
        <v>3</v>
      </c>
      <c r="F62" s="79">
        <v>1</v>
      </c>
      <c r="G62" s="79">
        <v>4</v>
      </c>
      <c r="H62"/>
      <c r="I62"/>
      <c r="J62" s="70"/>
      <c r="K62" s="70"/>
      <c r="L62" s="70"/>
      <c r="M62" s="70"/>
      <c r="N62" s="70"/>
      <c r="O62" s="70"/>
      <c r="P62" s="70"/>
      <c r="Q62" s="72"/>
      <c r="R62" s="70"/>
      <c r="S62" s="70"/>
    </row>
    <row r="63" spans="1:19" s="17" customFormat="1" x14ac:dyDescent="0.3">
      <c r="A63" s="81" t="s">
        <v>9</v>
      </c>
      <c r="B63" s="79">
        <v>1</v>
      </c>
      <c r="C63" s="79"/>
      <c r="D63" s="79"/>
      <c r="E63" s="79">
        <v>4</v>
      </c>
      <c r="F63" s="79"/>
      <c r="G63" s="79">
        <v>5</v>
      </c>
      <c r="H63"/>
      <c r="I63"/>
      <c r="J63" s="70"/>
      <c r="K63" s="70"/>
      <c r="L63" s="70"/>
      <c r="M63" s="70"/>
      <c r="N63" s="70"/>
      <c r="O63" s="70"/>
      <c r="P63" s="70"/>
      <c r="Q63" s="72"/>
      <c r="R63" s="70"/>
      <c r="S63" s="70"/>
    </row>
    <row r="64" spans="1:19" s="17" customFormat="1" x14ac:dyDescent="0.3">
      <c r="A64" s="81" t="s">
        <v>39</v>
      </c>
      <c r="B64" s="79"/>
      <c r="C64" s="79"/>
      <c r="D64" s="79"/>
      <c r="E64" s="79">
        <v>3</v>
      </c>
      <c r="F64" s="79"/>
      <c r="G64" s="79">
        <v>3</v>
      </c>
      <c r="H64"/>
      <c r="I64"/>
      <c r="J64" s="70"/>
      <c r="K64" s="70"/>
      <c r="L64" s="70"/>
      <c r="M64" s="70"/>
      <c r="N64" s="70"/>
      <c r="O64" s="70"/>
      <c r="P64" s="70"/>
      <c r="Q64" s="72"/>
      <c r="R64" s="70"/>
      <c r="S64" s="70"/>
    </row>
    <row r="65" spans="1:19" s="17" customFormat="1" x14ac:dyDescent="0.3">
      <c r="A65" s="81" t="s">
        <v>35</v>
      </c>
      <c r="B65" s="79"/>
      <c r="C65" s="79">
        <v>3</v>
      </c>
      <c r="D65" s="79"/>
      <c r="E65" s="79"/>
      <c r="F65" s="79"/>
      <c r="G65" s="79">
        <v>3</v>
      </c>
      <c r="H65"/>
      <c r="I65"/>
      <c r="J65" s="70"/>
      <c r="K65" s="70"/>
      <c r="L65" s="70"/>
      <c r="M65" s="70"/>
      <c r="N65" s="70"/>
      <c r="O65" s="70"/>
      <c r="P65" s="70"/>
      <c r="Q65" s="72"/>
      <c r="R65" s="70"/>
      <c r="S65" s="70"/>
    </row>
    <row r="66" spans="1:19" s="17" customFormat="1" x14ac:dyDescent="0.3">
      <c r="A66" s="81" t="s">
        <v>10</v>
      </c>
      <c r="B66" s="79">
        <v>25</v>
      </c>
      <c r="C66" s="79">
        <v>14</v>
      </c>
      <c r="D66" s="79">
        <v>4</v>
      </c>
      <c r="E66" s="79">
        <v>63</v>
      </c>
      <c r="F66" s="79">
        <v>19</v>
      </c>
      <c r="G66" s="79">
        <v>125</v>
      </c>
      <c r="H66"/>
      <c r="I66"/>
      <c r="J66" s="70"/>
      <c r="K66" s="70"/>
      <c r="L66" s="70"/>
      <c r="M66" s="70"/>
      <c r="N66" s="70"/>
      <c r="O66" s="70"/>
      <c r="P66" s="70"/>
      <c r="Q66" s="72"/>
      <c r="R66" s="70"/>
      <c r="S66" s="70"/>
    </row>
    <row r="67" spans="1:19" s="17" customFormat="1" x14ac:dyDescent="0.3">
      <c r="A67"/>
      <c r="B67"/>
      <c r="C67"/>
      <c r="D67"/>
      <c r="E67"/>
      <c r="F67"/>
      <c r="G67"/>
      <c r="H67" s="70"/>
      <c r="I67" s="70"/>
      <c r="J67" s="70"/>
      <c r="K67" s="70"/>
      <c r="L67" s="70"/>
      <c r="M67" s="70"/>
      <c r="N67" s="70"/>
      <c r="O67" s="70"/>
      <c r="P67" s="70"/>
      <c r="Q67" s="72"/>
      <c r="R67" s="70"/>
      <c r="S67" s="70"/>
    </row>
    <row r="68" spans="1:19" s="17" customFormat="1" x14ac:dyDescent="0.3">
      <c r="A68"/>
      <c r="B68"/>
      <c r="C68"/>
      <c r="D68" s="70"/>
      <c r="E68" s="70"/>
      <c r="F68" s="70"/>
      <c r="H68" s="70"/>
      <c r="I68" s="70"/>
      <c r="J68" s="70"/>
      <c r="K68" s="70"/>
      <c r="L68" s="70"/>
      <c r="M68" s="70"/>
      <c r="N68" s="70"/>
      <c r="O68" s="70"/>
      <c r="P68" s="70"/>
      <c r="Q68" s="72"/>
      <c r="R68" s="70"/>
      <c r="S68" s="70"/>
    </row>
    <row r="69" spans="1:19" s="17" customFormat="1" x14ac:dyDescent="0.3">
      <c r="A69"/>
      <c r="B69"/>
      <c r="C69"/>
      <c r="D69" s="70"/>
      <c r="E69" s="70"/>
      <c r="F69" s="70"/>
      <c r="H69" s="70"/>
      <c r="I69" s="70"/>
      <c r="J69" s="70"/>
      <c r="K69" s="70"/>
      <c r="L69" s="70"/>
      <c r="M69" s="70"/>
      <c r="N69" s="70"/>
      <c r="O69" s="70"/>
      <c r="P69" s="70"/>
      <c r="Q69" s="72"/>
      <c r="R69" s="70"/>
      <c r="S69" s="70"/>
    </row>
    <row r="70" spans="1:19" s="17" customFormat="1" ht="6.75" customHeight="1" x14ac:dyDescent="0.3">
      <c r="A70" s="69"/>
      <c r="B70" s="70"/>
      <c r="C70" s="70"/>
      <c r="D70" s="70"/>
      <c r="E70" s="70"/>
      <c r="F70" s="70"/>
      <c r="G70" s="70"/>
      <c r="H70" s="70"/>
      <c r="I70" s="70"/>
      <c r="J70" s="70"/>
      <c r="K70" s="70"/>
      <c r="L70" s="70"/>
      <c r="M70" s="70"/>
      <c r="N70" s="70"/>
      <c r="O70" s="70"/>
      <c r="P70" s="70"/>
      <c r="Q70" s="72"/>
      <c r="R70" s="70"/>
    </row>
    <row r="71" spans="1:19" ht="15.6" x14ac:dyDescent="0.3">
      <c r="A71" s="26"/>
      <c r="B71" s="26" t="s">
        <v>0</v>
      </c>
    </row>
    <row r="72" spans="1:19" ht="15.6" x14ac:dyDescent="0.3">
      <c r="A72" s="55" t="s">
        <v>68</v>
      </c>
      <c r="B72" s="41" t="s">
        <v>1</v>
      </c>
    </row>
    <row r="73" spans="1:19" ht="31.2" x14ac:dyDescent="0.3">
      <c r="A73" s="35" t="s">
        <v>72</v>
      </c>
      <c r="B73" s="34">
        <f>B91/SUM($B$91:$E$91)</f>
        <v>0</v>
      </c>
    </row>
    <row r="74" spans="1:19" ht="31.2" x14ac:dyDescent="0.3">
      <c r="A74" s="36" t="s">
        <v>69</v>
      </c>
      <c r="B74" s="34">
        <f>C91/SUM($B$91:$E$91)</f>
        <v>0.359375</v>
      </c>
    </row>
    <row r="75" spans="1:19" ht="31.2" x14ac:dyDescent="0.3">
      <c r="A75" s="47" t="s">
        <v>70</v>
      </c>
      <c r="B75" s="34">
        <f>D91/SUM($B$91:$E$91)</f>
        <v>0.46875</v>
      </c>
    </row>
    <row r="76" spans="1:19" ht="31.2" x14ac:dyDescent="0.3">
      <c r="A76" s="37" t="s">
        <v>71</v>
      </c>
      <c r="B76" s="34">
        <f>E91/SUM($B$91:$E$91)</f>
        <v>0.171875</v>
      </c>
    </row>
    <row r="78" spans="1:19" ht="15.6" x14ac:dyDescent="0.3">
      <c r="A78" s="26"/>
      <c r="B78" s="94" t="s">
        <v>54</v>
      </c>
      <c r="C78" s="95"/>
      <c r="D78" s="95"/>
      <c r="E78" s="95"/>
    </row>
    <row r="79" spans="1:19" ht="82.8" x14ac:dyDescent="0.3">
      <c r="A79" s="27" t="s">
        <v>3</v>
      </c>
      <c r="B79" s="56" t="s">
        <v>72</v>
      </c>
      <c r="C79" s="57" t="s">
        <v>69</v>
      </c>
      <c r="D79" s="58" t="s">
        <v>70</v>
      </c>
      <c r="E79" s="59" t="s">
        <v>71</v>
      </c>
    </row>
    <row r="80" spans="1:19" ht="15.6" x14ac:dyDescent="0.3">
      <c r="A80" s="28" t="s">
        <v>6</v>
      </c>
      <c r="B80" s="29">
        <f>COUNTIFS(Table1[[#All],[Request Type]],Summary!$A80,Table1[[#All],[Status]],Summary!$B$72,Table1[[#All],[Optimize use of ERCOT, Inc.’s resources]],"X")</f>
        <v>0</v>
      </c>
      <c r="C80" s="30">
        <f>COUNTIFS(Table1[[#All],[Request Type]],Summary!$A80,Table1[[#All],[Status]],Summary!$B$72,Table1[[#All],[Enhance operating capabilities]],"X")</f>
        <v>3</v>
      </c>
      <c r="D80" s="48">
        <f>COUNTIFS(Table1[[#All],[Request Type]],Summary!$A80,Table1[[#All],[Status]],Summary!$B$72,Table1[[#All],[Advance competitive solutions]],"X")</f>
        <v>4</v>
      </c>
      <c r="E80" s="31">
        <f>COUNTIFS(Table1[[#All],[Request Type]],Summary!$A80,Table1[[#All],[Status]],Summary!$B$72,Table1[[#All],[Improve information exchange]],"X")</f>
        <v>2</v>
      </c>
    </row>
    <row r="81" spans="1:6" ht="15.6" x14ac:dyDescent="0.3">
      <c r="A81" s="28" t="s">
        <v>5</v>
      </c>
      <c r="B81" s="29">
        <f>COUNTIFS(Table1[[#All],[Request Type]],Summary!$A81,Table1[[#All],[Status]],Summary!$B$72,Table1[[#All],[Optimize use of ERCOT, Inc.’s resources]],"X")</f>
        <v>0</v>
      </c>
      <c r="C81" s="30">
        <f>COUNTIFS(Table1[[#All],[Request Type]],Summary!$A81,Table1[[#All],[Status]],Summary!$B$72,Table1[[#All],[Enhance operating capabilities]],"X")</f>
        <v>11</v>
      </c>
      <c r="D81" s="48">
        <f>COUNTIFS(Table1[[#All],[Request Type]],Summary!$A81,Table1[[#All],[Status]],Summary!$B$72,Table1[[#All],[Advance competitive solutions]],"X")</f>
        <v>16</v>
      </c>
      <c r="E81" s="31">
        <f>COUNTIFS(Table1[[#All],[Request Type]],Summary!$A81,Table1[[#All],[Status]],Summary!$B$72,Table1[[#All],[Improve information exchange]],"X")</f>
        <v>6</v>
      </c>
    </row>
    <row r="82" spans="1:6" ht="15.6" x14ac:dyDescent="0.3">
      <c r="A82" s="28" t="s">
        <v>8</v>
      </c>
      <c r="B82" s="29">
        <f>COUNTIFS(Table1[[#All],[Request Type]],Summary!$A82,Table1[[#All],[Status]],Summary!$B$72,Table1[[#All],[Optimize use of ERCOT, Inc.’s resources]],"X")</f>
        <v>0</v>
      </c>
      <c r="C82" s="30">
        <f>COUNTIFS(Table1[[#All],[Request Type]],Summary!$A82,Table1[[#All],[Status]],Summary!$B$72,Table1[[#All],[Enhance operating capabilities]],"X")</f>
        <v>8</v>
      </c>
      <c r="D82" s="48">
        <f>COUNTIFS(Table1[[#All],[Request Type]],Summary!$A82,Table1[[#All],[Status]],Summary!$B$72,Table1[[#All],[Advance competitive solutions]],"X")</f>
        <v>6</v>
      </c>
      <c r="E82" s="31">
        <f>COUNTIFS(Table1[[#All],[Request Type]],Summary!$A82,Table1[[#All],[Status]],Summary!$B$72,Table1[[#All],[Improve information exchange]],"X")</f>
        <v>1</v>
      </c>
    </row>
    <row r="83" spans="1:6" ht="15.6" x14ac:dyDescent="0.3">
      <c r="A83" s="28" t="s">
        <v>7</v>
      </c>
      <c r="B83" s="29">
        <f>COUNTIFS(Table1[[#All],[Request Type]],Summary!$A83,Table1[[#All],[Status]],Summary!$B$72,Table1[[#All],[Optimize use of ERCOT, Inc.’s resources]],"X")</f>
        <v>0</v>
      </c>
      <c r="C83" s="30">
        <f>COUNTIFS(Table1[[#All],[Request Type]],Summary!$A83,Table1[[#All],[Status]],Summary!$B$72,Table1[[#All],[Enhance operating capabilities]],"X")</f>
        <v>0</v>
      </c>
      <c r="D83" s="48">
        <f>COUNTIFS(Table1[[#All],[Request Type]],Summary!$A83,Table1[[#All],[Status]],Summary!$B$72,Table1[[#All],[Advance competitive solutions]],"X")</f>
        <v>0</v>
      </c>
      <c r="E83" s="31">
        <f>COUNTIFS(Table1[[#All],[Request Type]],Summary!$A83,Table1[[#All],[Status]],Summary!$B$72,Table1[[#All],[Improve information exchange]],"X")</f>
        <v>0</v>
      </c>
    </row>
    <row r="84" spans="1:6" ht="15.6" x14ac:dyDescent="0.3">
      <c r="A84" s="28" t="s">
        <v>9</v>
      </c>
      <c r="B84" s="29">
        <f>COUNTIFS(Table1[[#All],[Request Type]],Summary!$A84,Table1[[#All],[Status]],Summary!$B$72,Table1[[#All],[Optimize use of ERCOT, Inc.’s resources]],"X")</f>
        <v>0</v>
      </c>
      <c r="C84" s="30">
        <f>COUNTIFS(Table1[[#All],[Request Type]],Summary!$A84,Table1[[#All],[Status]],Summary!$B$72,Table1[[#All],[Enhance operating capabilities]],"X")</f>
        <v>0</v>
      </c>
      <c r="D84" s="48">
        <f>COUNTIFS(Table1[[#All],[Request Type]],Summary!$A84,Table1[[#All],[Status]],Summary!$B$72,Table1[[#All],[Advance competitive solutions]],"X")</f>
        <v>2</v>
      </c>
      <c r="E84" s="31">
        <f>COUNTIFS(Table1[[#All],[Request Type]],Summary!$A84,Table1[[#All],[Status]],Summary!$B$72,Table1[[#All],[Improve information exchange]],"X")</f>
        <v>2</v>
      </c>
    </row>
    <row r="85" spans="1:6" ht="15.6" x14ac:dyDescent="0.3">
      <c r="A85" s="28" t="s">
        <v>32</v>
      </c>
      <c r="B85" s="29">
        <f>COUNTIFS(Table1[[#All],[Request Type]],Summary!$A85,Table1[[#All],[Status]],Summary!$B$72,Table1[[#All],[Optimize use of ERCOT, Inc.’s resources]],"X")</f>
        <v>0</v>
      </c>
      <c r="C85" s="30">
        <f>COUNTIFS(Table1[[#All],[Request Type]],Summary!$A85,Table1[[#All],[Status]],Summary!$B$72,Table1[[#All],[Enhance operating capabilities]],"X")</f>
        <v>0</v>
      </c>
      <c r="D85" s="48">
        <f>COUNTIFS(Table1[[#All],[Request Type]],Summary!$A85,Table1[[#All],[Status]],Summary!$B$72,Table1[[#All],[Advance competitive solutions]],"X")</f>
        <v>0</v>
      </c>
      <c r="E85" s="31">
        <f>COUNTIFS(Table1[[#All],[Request Type]],Summary!$A85,Table1[[#All],[Status]],Summary!$B$72,Table1[[#All],[Improve information exchange]],"X")</f>
        <v>0</v>
      </c>
    </row>
    <row r="86" spans="1:6" ht="15.6" x14ac:dyDescent="0.3">
      <c r="A86" s="28" t="s">
        <v>35</v>
      </c>
      <c r="B86" s="29">
        <f>COUNTIFS(Table1[[#All],[Request Type]],Summary!$A86,Table1[[#All],[Status]],Summary!$B$72,Table1[[#All],[Optimize use of ERCOT, Inc.’s resources]],"X")</f>
        <v>0</v>
      </c>
      <c r="C86" s="30">
        <f>COUNTIFS(Table1[[#All],[Request Type]],Summary!$A86,Table1[[#All],[Status]],Summary!$B$72,Table1[[#All],[Enhance operating capabilities]],"X")</f>
        <v>0</v>
      </c>
      <c r="D86" s="48">
        <f>COUNTIFS(Table1[[#All],[Request Type]],Summary!$A86,Table1[[#All],[Status]],Summary!$B$72,Table1[[#All],[Advance competitive solutions]],"X")</f>
        <v>1</v>
      </c>
      <c r="E86" s="31">
        <f>COUNTIFS(Table1[[#All],[Request Type]],Summary!$A86,Table1[[#All],[Status]],Summary!$B$72,Table1[[#All],[Improve information exchange]],"X")</f>
        <v>0</v>
      </c>
    </row>
    <row r="87" spans="1:6" ht="15.6" x14ac:dyDescent="0.3">
      <c r="A87" s="28" t="s">
        <v>37</v>
      </c>
      <c r="B87" s="29">
        <f>COUNTIFS(Table1[[#All],[Request Type]],Summary!$A87,Table1[[#All],[Status]],Summary!$B$72,Table1[[#All],[Optimize use of ERCOT, Inc.’s resources]],"X")</f>
        <v>0</v>
      </c>
      <c r="C87" s="30">
        <f>COUNTIFS(Table1[[#All],[Request Type]],Summary!$A87,Table1[[#All],[Status]],Summary!$B$72,Table1[[#All],[Enhance operating capabilities]],"X")</f>
        <v>0</v>
      </c>
      <c r="D87" s="48">
        <f>COUNTIFS(Table1[[#All],[Request Type]],Summary!$A87,Table1[[#All],[Status]],Summary!$B$72,Table1[[#All],[Advance competitive solutions]],"X")</f>
        <v>0</v>
      </c>
      <c r="E87" s="31">
        <f>COUNTIFS(Table1[[#All],[Request Type]],Summary!$A87,Table1[[#All],[Status]],Summary!$B$72,Table1[[#All],[Improve information exchange]],"X")</f>
        <v>0</v>
      </c>
    </row>
    <row r="88" spans="1:6" ht="15.6" x14ac:dyDescent="0.3">
      <c r="A88" s="28" t="s">
        <v>38</v>
      </c>
      <c r="B88" s="29">
        <f>COUNTIFS(Table1[[#All],[Request Type]],Summary!$A88,Table1[[#All],[Status]],Summary!$B$72,Table1[[#All],[Optimize use of ERCOT, Inc.’s resources]],"X")</f>
        <v>0</v>
      </c>
      <c r="C88" s="30">
        <f>COUNTIFS(Table1[[#All],[Request Type]],Summary!$A88,Table1[[#All],[Status]],Summary!$B$72,Table1[[#All],[Enhance operating capabilities]],"X")</f>
        <v>0</v>
      </c>
      <c r="D88" s="48">
        <f>COUNTIFS(Table1[[#All],[Request Type]],Summary!$A88,Table1[[#All],[Status]],Summary!$B$72,Table1[[#All],[Advance competitive solutions]],"X")</f>
        <v>0</v>
      </c>
      <c r="E88" s="31">
        <f>COUNTIFS(Table1[[#All],[Request Type]],Summary!$A88,Table1[[#All],[Status]],Summary!$B$72,Table1[[#All],[Improve information exchange]],"X")</f>
        <v>0</v>
      </c>
    </row>
    <row r="89" spans="1:6" s="17" customFormat="1" ht="15.6" x14ac:dyDescent="0.3">
      <c r="A89" s="28" t="s">
        <v>59</v>
      </c>
      <c r="B89" s="29">
        <f>COUNTIFS(Table1[[#All],[Request Type]],Summary!$A89,Table1[[#All],[Status]],Summary!$B$72,Table1[[#All],[Optimize use of ERCOT, Inc.’s resources]],"X")</f>
        <v>0</v>
      </c>
      <c r="C89" s="30">
        <f>COUNTIFS(Table1[[#All],[Request Type]],Summary!$A89,Table1[[#All],[Status]],Summary!$B$72,Table1[[#All],[Enhance operating capabilities]],"X")</f>
        <v>0</v>
      </c>
      <c r="D89" s="48">
        <f>COUNTIFS(Table1[[#All],[Request Type]],Summary!$A89,Table1[[#All],[Status]],Summary!$B$72,Table1[[#All],[Advance competitive solutions]],"X")</f>
        <v>0</v>
      </c>
      <c r="E89" s="31">
        <f>COUNTIFS(Table1[[#All],[Request Type]],Summary!$A89,Table1[[#All],[Status]],Summary!$B$72,Table1[[#All],[Improve information exchange]],"X")</f>
        <v>0</v>
      </c>
    </row>
    <row r="90" spans="1:6" ht="15.6" x14ac:dyDescent="0.3">
      <c r="A90" s="28" t="s">
        <v>39</v>
      </c>
      <c r="B90" s="29">
        <f>COUNTIFS(Table1[[#All],[Request Type]],Summary!$A90,Table1[[#All],[Status]],Summary!$B$72,Table1[[#All],[Optimize use of ERCOT, Inc.’s resources]],"X")</f>
        <v>0</v>
      </c>
      <c r="C90" s="30">
        <f>COUNTIFS(Table1[[#All],[Request Type]],Summary!$A90,Table1[[#All],[Status]],Summary!$B$72,Table1[[#All],[Enhance operating capabilities]],"X")</f>
        <v>1</v>
      </c>
      <c r="D90" s="48">
        <f>COUNTIFS(Table1[[#All],[Request Type]],Summary!$A90,Table1[[#All],[Status]],Summary!$B$72,Table1[[#All],[Advance competitive solutions]],"X")</f>
        <v>1</v>
      </c>
      <c r="E90" s="31">
        <f>COUNTIFS(Table1[[#All],[Request Type]],Summary!$A90,Table1[[#All],[Status]],Summary!$B$72,Table1[[#All],[Improve information exchange]],"X")</f>
        <v>0</v>
      </c>
    </row>
    <row r="91" spans="1:6" ht="15.6" x14ac:dyDescent="0.3">
      <c r="A91" s="32" t="s">
        <v>55</v>
      </c>
      <c r="B91" s="33">
        <f>SUM(B80:B90)</f>
        <v>0</v>
      </c>
      <c r="C91" s="33">
        <f t="shared" ref="C91:E91" si="0">SUM(C80:C90)</f>
        <v>23</v>
      </c>
      <c r="D91" s="33">
        <f t="shared" si="0"/>
        <v>30</v>
      </c>
      <c r="E91" s="33">
        <f t="shared" si="0"/>
        <v>11</v>
      </c>
      <c r="F91" s="25"/>
    </row>
  </sheetData>
  <mergeCells count="20">
    <mergeCell ref="A11:M11"/>
    <mergeCell ref="A12:M12"/>
    <mergeCell ref="A13:M13"/>
    <mergeCell ref="A14:M14"/>
    <mergeCell ref="A1:C1"/>
    <mergeCell ref="A2:M2"/>
    <mergeCell ref="A3:M3"/>
    <mergeCell ref="A4:M4"/>
    <mergeCell ref="A5:M5"/>
    <mergeCell ref="A6:M6"/>
    <mergeCell ref="A7:M7"/>
    <mergeCell ref="A8:M8"/>
    <mergeCell ref="A9:M9"/>
    <mergeCell ref="A10:M10"/>
    <mergeCell ref="B78:E78"/>
    <mergeCell ref="A15:M15"/>
    <mergeCell ref="A18:M18"/>
    <mergeCell ref="A19:M19"/>
    <mergeCell ref="A17:M17"/>
    <mergeCell ref="A16:M16"/>
  </mergeCells>
  <dataValidations count="1">
    <dataValidation type="list" allowBlank="1" showInputMessage="1" showErrorMessage="1" sqref="B72" xr:uid="{00000000-0002-0000-0200-000000000000}">
      <formula1>Status</formula1>
    </dataValidation>
  </dataValidations>
  <pageMargins left="0.25" right="0.25" top="0.75" bottom="0.75" header="0.3" footer="0.3"/>
  <pageSetup scale="70" fitToHeight="2"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Goal vs Request Matrix</vt:lpstr>
      <vt:lpstr>LookUps</vt:lpstr>
      <vt:lpstr>Summary</vt:lpstr>
      <vt:lpstr>Summary!Print_Area</vt:lpstr>
      <vt:lpstr>'Goal vs Request Matrix'!Print_Titles</vt:lpstr>
      <vt:lpstr>Status</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Boren</dc:creator>
  <cp:lastModifiedBy>Southern Power 121724</cp:lastModifiedBy>
  <cp:lastPrinted>2017-07-25T20:03:15Z</cp:lastPrinted>
  <dcterms:created xsi:type="dcterms:W3CDTF">2014-07-15T12:43:28Z</dcterms:created>
  <dcterms:modified xsi:type="dcterms:W3CDTF">2024-12-18T05:33:09Z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2023-07-21T14:24:25Z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aaf33c1e-cd8c-4c71-8b1e-6c33e87b853a</vt:lpwstr>
  </property>
  <property fmtid="{D5CDD505-2E9C-101B-9397-08002B2CF9AE}" pid="8" name="MSIP_Label_7084cbda-52b8-46fb-a7b7-cb5bd465ed85_ContentBits">
    <vt:lpwstr>0</vt:lpwstr>
  </property>
</Properties>
</file>