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O:\OperationsAnalysis\_Supervisor\AS_Methodology\2024\2025 Analysis\ROS\September\AS_Sheets\"/>
    </mc:Choice>
  </mc:AlternateContent>
  <xr:revisionPtr revIDLastSave="0" documentId="13_ncr:1_{09FFB9E7-E085-4AFF-8D98-D88BF10192ED}" xr6:coauthVersionLast="47" xr6:coauthVersionMax="47" xr10:uidLastSave="{00000000-0000-0000-0000-000000000000}"/>
  <bookViews>
    <workbookView xWindow="28680" yWindow="-5505" windowWidth="38640" windowHeight="21120" firstSheet="1" activeTab="2" xr2:uid="{00000000-000D-0000-FFFF-FFFF00000000}"/>
  </bookViews>
  <sheets>
    <sheet name="20XX ECRS" sheetId="7" state="hidden" r:id="rId1"/>
    <sheet name="2024 ECRS" sheetId="4" r:id="rId2"/>
    <sheet name="2025 ECRS" sheetId="9" r:id="rId3"/>
    <sheet name="2025 Solar Adj Table" sheetId="10" r:id="rId4"/>
    <sheet name="Charts" sheetId="6" r:id="rId5"/>
  </sheets>
  <definedNames>
    <definedName name="_xlnm._FilterDatabase" localSheetId="4" hidden="1">Charts!$A$1:$D$289</definedName>
  </definedNames>
  <calcPr calcId="191029" calcCompleted="0" calcOnSave="0"/>
  <pivotCaches>
    <pivotCache cacheId="3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6" l="1"/>
  <c r="S35" i="6" l="1"/>
  <c r="S36" i="6"/>
  <c r="S37" i="6"/>
  <c r="S38" i="6"/>
  <c r="S39" i="6"/>
  <c r="S40" i="6"/>
  <c r="S41" i="6"/>
  <c r="S42" i="6"/>
  <c r="S43" i="6"/>
  <c r="S44" i="6"/>
  <c r="S45" i="6"/>
  <c r="S34" i="6"/>
  <c r="T6" i="6" l="1"/>
  <c r="T5" i="6"/>
  <c r="T4" i="6"/>
  <c r="X35" i="6" l="1"/>
  <c r="X33" i="6"/>
  <c r="Y33" i="6" s="1"/>
  <c r="X34" i="6"/>
  <c r="Y34" i="6" s="1"/>
  <c r="Q31" i="6" s="1"/>
  <c r="Q30" i="6" l="1"/>
  <c r="T7" i="6" l="1"/>
  <c r="Q2" i="6" s="1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<sst xmlns="http://schemas.openxmlformats.org/spreadsheetml/2006/main" count="652" uniqueCount="53">
  <si>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</si>
  <si>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</si>
  <si>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</si>
  <si>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</si>
  <si>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</si>
  <si>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</si>
  <si>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</si>
  <si>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</si>
  <si>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</si>
  <si>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</si>
  <si>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</si>
  <si>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</si>
  <si>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</si>
  <si>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</si>
  <si>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</si>
  <si>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</si>
  <si>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</si>
  <si>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</si>
  <si>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</si>
  <si>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</si>
  <si>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</si>
  <si>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</si>
  <si>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</si>
  <si>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</si>
  <si>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</si>
  <si>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</si>
  <si>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</si>
  <si>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</si>
  <si>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</si>
  <si>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</si>
  <si>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30MA</t>
  </si>
  <si>
    <t>req</t>
  </si>
  <si>
    <t>remove</t>
  </si>
  <si>
    <t>2024 ECRS</t>
  </si>
  <si>
    <t>2025 (2024 Method)</t>
  </si>
  <si>
    <t>2025 ECRS Proposed</t>
  </si>
  <si>
    <t xml:space="preserve">2024 ECRS </t>
  </si>
  <si>
    <t>2025 ECRS (Proposed)</t>
  </si>
  <si>
    <t xml:space="preserve">2025 ECRS (2024 Method) </t>
  </si>
  <si>
    <t>2025 ECRS (2024 Method)</t>
  </si>
  <si>
    <t>Incremental MW Adjustment to ERCOT Contingency Reserve Service, per 1000 MW of Incremental Solar Generation Capacity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</si>
  <si>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</si>
  <si>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</si>
  <si>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</si>
  <si>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</si>
  <si>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</si>
  <si>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</si>
  <si>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</si>
  <si>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</si>
  <si>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</si>
  <si>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</si>
  <si>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</si>
  <si>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r>
      <t>Hour Ending</t>
    </r>
    <r>
      <rPr>
        <sz val="8"/>
        <color theme="1"/>
        <rFont val="Times New Roman"/>
        <family val="1"/>
      </rPr>
      <t>  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</si>
</sst>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"/>
    <numFmt numFmtId="165" formatCode="0.0"/>
  </numFmts>
  <fonts count="6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" fontId="3" fillId="0" borderId="2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[2025_ECRS_Charts_Final.xlsx]Charts!PivotTable1</c:name>
    <c:fmtId val="263"/>
  </c:pivotSource>
  <c:chart>
    <c:title>
      <c:tx>
        <c:strRef>
          <c:f>Charts!$Q$1</c:f>
          <c:strCache>
            <c:ptCount val="1"/>
            <c:pt idx="0">
              <c:v>ECRS Requirement Comparison for March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969</c:v>
                </c:pt>
                <c:pt idx="1">
                  <c:v>889</c:v>
                </c:pt>
                <c:pt idx="2">
                  <c:v>969</c:v>
                </c:pt>
                <c:pt idx="3">
                  <c:v>906</c:v>
                </c:pt>
                <c:pt idx="4">
                  <c:v>1027</c:v>
                </c:pt>
                <c:pt idx="5">
                  <c:v>1263</c:v>
                </c:pt>
                <c:pt idx="6">
                  <c:v>1283</c:v>
                </c:pt>
                <c:pt idx="7">
                  <c:v>1463</c:v>
                </c:pt>
                <c:pt idx="8">
                  <c:v>2097</c:v>
                </c:pt>
                <c:pt idx="9">
                  <c:v>2179</c:v>
                </c:pt>
                <c:pt idx="10">
                  <c:v>2258</c:v>
                </c:pt>
                <c:pt idx="11">
                  <c:v>1960</c:v>
                </c:pt>
                <c:pt idx="12">
                  <c:v>1592</c:v>
                </c:pt>
                <c:pt idx="13">
                  <c:v>1543</c:v>
                </c:pt>
                <c:pt idx="14">
                  <c:v>1909</c:v>
                </c:pt>
                <c:pt idx="15">
                  <c:v>2035</c:v>
                </c:pt>
                <c:pt idx="16">
                  <c:v>2252</c:v>
                </c:pt>
                <c:pt idx="17">
                  <c:v>2217</c:v>
                </c:pt>
                <c:pt idx="18">
                  <c:v>1912</c:v>
                </c:pt>
                <c:pt idx="19">
                  <c:v>1748</c:v>
                </c:pt>
                <c:pt idx="20">
                  <c:v>1480</c:v>
                </c:pt>
                <c:pt idx="21">
                  <c:v>1245</c:v>
                </c:pt>
                <c:pt idx="22">
                  <c:v>1154</c:v>
                </c:pt>
                <c:pt idx="23">
                  <c:v>1110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2025 ECRS (2024 Method)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874.90930489259733</c:v>
                </c:pt>
                <c:pt idx="1">
                  <c:v>905.02509634479884</c:v>
                </c:pt>
                <c:pt idx="2">
                  <c:v>1012.3794716110179</c:v>
                </c:pt>
                <c:pt idx="3">
                  <c:v>1012.9842231792859</c:v>
                </c:pt>
                <c:pt idx="4">
                  <c:v>1116.2599778058775</c:v>
                </c:pt>
                <c:pt idx="5">
                  <c:v>1236.4599069724675</c:v>
                </c:pt>
                <c:pt idx="6">
                  <c:v>1409.5183424060187</c:v>
                </c:pt>
                <c:pt idx="7">
                  <c:v>1623.8373916160149</c:v>
                </c:pt>
                <c:pt idx="8">
                  <c:v>2366.6326291311811</c:v>
                </c:pt>
                <c:pt idx="9">
                  <c:v>2620.3376518190544</c:v>
                </c:pt>
                <c:pt idx="10">
                  <c:v>2380.7509172068153</c:v>
                </c:pt>
                <c:pt idx="11">
                  <c:v>2015.7023782315505</c:v>
                </c:pt>
                <c:pt idx="12">
                  <c:v>1857.6139328449117</c:v>
                </c:pt>
                <c:pt idx="13">
                  <c:v>1806.2093007723888</c:v>
                </c:pt>
                <c:pt idx="14">
                  <c:v>2454.1148800004294</c:v>
                </c:pt>
                <c:pt idx="15">
                  <c:v>2924.230439271686</c:v>
                </c:pt>
                <c:pt idx="16">
                  <c:v>2956.4646473201424</c:v>
                </c:pt>
                <c:pt idx="17">
                  <c:v>2816.1003755802949</c:v>
                </c:pt>
                <c:pt idx="18">
                  <c:v>1983.4464401489645</c:v>
                </c:pt>
                <c:pt idx="19">
                  <c:v>1461.0964299017505</c:v>
                </c:pt>
                <c:pt idx="20">
                  <c:v>1753.6629312632303</c:v>
                </c:pt>
                <c:pt idx="21">
                  <c:v>1302.7485466047517</c:v>
                </c:pt>
                <c:pt idx="22">
                  <c:v>1233.1714624647993</c:v>
                </c:pt>
                <c:pt idx="23">
                  <c:v>1108.5234640259396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C1-4C40-8A90-E661D1AEA50B}"/>
            </c:ext>
          </c:extLst>
        </c:ser>
        <c:ser>
          <c:idx val="2"/>
          <c:order val="2"/>
          <c:tx>
            <c:strRef>
              <c:f>Charts!$Q$1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580.27545144999897</c:v>
                </c:pt>
                <c:pt idx="1">
                  <c:v>658.79123720000337</c:v>
                </c:pt>
                <c:pt idx="2">
                  <c:v>707.33900959999721</c:v>
                </c:pt>
                <c:pt idx="3">
                  <c:v>690.82696541776045</c:v>
                </c:pt>
                <c:pt idx="4">
                  <c:v>745.78750465449548</c:v>
                </c:pt>
                <c:pt idx="5">
                  <c:v>757.18913694528726</c:v>
                </c:pt>
                <c:pt idx="6">
                  <c:v>789.20177053880207</c:v>
                </c:pt>
                <c:pt idx="7">
                  <c:v>994.68389367999907</c:v>
                </c:pt>
                <c:pt idx="8">
                  <c:v>1942.0587628499929</c:v>
                </c:pt>
                <c:pt idx="9">
                  <c:v>2355.5626824999958</c:v>
                </c:pt>
                <c:pt idx="10">
                  <c:v>2181.1160364111192</c:v>
                </c:pt>
                <c:pt idx="11">
                  <c:v>1853.4835414711122</c:v>
                </c:pt>
                <c:pt idx="12">
                  <c:v>1718.099311181114</c:v>
                </c:pt>
                <c:pt idx="13">
                  <c:v>1675.01982626111</c:v>
                </c:pt>
                <c:pt idx="14">
                  <c:v>2349.9042289082809</c:v>
                </c:pt>
                <c:pt idx="15">
                  <c:v>2775.2545117532886</c:v>
                </c:pt>
                <c:pt idx="16">
                  <c:v>2770.1120360707896</c:v>
                </c:pt>
                <c:pt idx="17">
                  <c:v>2574.2018520382826</c:v>
                </c:pt>
                <c:pt idx="18">
                  <c:v>1559.2647566820795</c:v>
                </c:pt>
                <c:pt idx="19">
                  <c:v>938.40884326207356</c:v>
                </c:pt>
                <c:pt idx="20">
                  <c:v>1076.2436337945396</c:v>
                </c:pt>
                <c:pt idx="21">
                  <c:v>727.94459180415834</c:v>
                </c:pt>
                <c:pt idx="22">
                  <c:v>712.30111239563701</c:v>
                </c:pt>
                <c:pt idx="23">
                  <c:v>679.54606769800523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C1-4C40-8A90-E661D1AEA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[2025_ECRS_Charts_Final.xlsx]Charts!PivotTable2</c:name>
    <c:fmtId val="59"/>
  </c:pivotSource>
  <c:chart>
    <c:title>
      <c:tx>
        <c:strRef>
          <c:f>Charts!$Q$30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  <c:pt idx="8">
                  <c:v>1983.0416666666667</c:v>
                </c:pt>
                <c:pt idx="9">
                  <c:v>1557.7916666666667</c:v>
                </c:pt>
                <c:pt idx="10">
                  <c:v>1488.0416666666667</c:v>
                </c:pt>
                <c:pt idx="11">
                  <c:v>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2025 ECRS (2024 Method)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1687.6591749451118</c:v>
                </c:pt>
                <c:pt idx="1">
                  <c:v>1556.806863347603</c:v>
                </c:pt>
                <c:pt idx="2">
                  <c:v>1759.6741725589989</c:v>
                </c:pt>
                <c:pt idx="3">
                  <c:v>1745.5483892634375</c:v>
                </c:pt>
                <c:pt idx="4">
                  <c:v>2464.8628591140014</c:v>
                </c:pt>
                <c:pt idx="5">
                  <c:v>2377.6338673802093</c:v>
                </c:pt>
                <c:pt idx="6">
                  <c:v>2418.5809656838524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17-45AC-B8FC-6EAEEED31D37}"/>
            </c:ext>
          </c:extLst>
        </c:ser>
        <c:ser>
          <c:idx val="2"/>
          <c:order val="2"/>
          <c:tx>
            <c:strRef>
              <c:f>Charts!$Q$30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1222.1173375063606</c:v>
                </c:pt>
                <c:pt idx="1">
                  <c:v>1252.7407350359392</c:v>
                </c:pt>
                <c:pt idx="2">
                  <c:v>1408.859031856997</c:v>
                </c:pt>
                <c:pt idx="3">
                  <c:v>1412.1409705248877</c:v>
                </c:pt>
                <c:pt idx="4">
                  <c:v>1877.2367245486175</c:v>
                </c:pt>
                <c:pt idx="5">
                  <c:v>1580.8188709753847</c:v>
                </c:pt>
                <c:pt idx="6">
                  <c:v>1641.2520216822095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17-45AC-B8FC-6EAEEED31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424953</xdr:colOff>
      <xdr:row>1</xdr:row>
      <xdr:rowOff>4913</xdr:rowOff>
    </xdr:from>
    <xdr:to>
      <xdr:col>35</xdr:col>
      <xdr:colOff>541920</xdr:colOff>
      <xdr:row>30</xdr:row>
      <xdr:rowOff>86516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418787</xdr:colOff>
      <xdr:row>31</xdr:row>
      <xdr:rowOff>51605</xdr:rowOff>
    </xdr:from>
    <xdr:to>
      <xdr:col>35</xdr:col>
      <xdr:colOff>259529</xdr:colOff>
      <xdr:row>60</xdr:row>
      <xdr:rowOff>122817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0.08813</cdr:x>
      <cdr:y>0.16955</cdr:y>
    </cdr:from>
    <cdr:to>
      <cdr:x>0.45453</cdr:x>
      <cdr:y>0.2656</cdr:y>
    </cdr:to>
    <cdr:sp macro="" textlink="Charts!$Q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41973" y="925237"/>
          <a:ext cx="3500544" cy="5241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(Proposed):	
     Range: 580 MW - 2648 MW;	
     Avg: 1370 MW (191 MW decrease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0.20078</cdr:y>
    </cdr:from>
    <cdr:to>
      <cdr:x>0.67817</cdr:x>
      <cdr:y>0.22417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071004" y="101217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0.32866</cdr:y>
    </cdr:to>
    <cdr:sp macro="" textlink="Charts!$Q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315972" y="1392322"/>
          <a:ext cx="7152765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0.15876</cdr:y>
    </cdr:from>
    <cdr:to>
      <cdr:x>0.41762</cdr:x>
      <cdr:y>0.28043</cdr:y>
    </cdr:to>
    <cdr:sp macro="" textlink="Charts!$Q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57382" y="840509"/>
          <a:ext cx="3320996" cy="64421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	
     On avg. 235 MW decrease from prev year.	
     Largest decrease is in Jun by 362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541.628067708334" createdVersion="8" refreshedVersion="8" minRefreshableVersion="3" recordCount="289" xr:uid="{7DF62FB0-6978-4FC4-8294-52BD662883CB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4 ECRS" numFmtId="0">
      <sharedItems containsString="0" containsBlank="1" containsNumber="1" containsInteger="1" minValue="889" maxValue="3007"/>
    </cacheField>
    <cacheField name="2025 (2024 Method)" numFmtId="0">
      <sharedItems containsString="0" containsBlank="1" containsNumber="1" minValue="850.53437560355178" maxValue="4005.4496350703166"/>
    </cacheField>
    <cacheField name="2025 ECRS Proposed" numFmtId="0">
      <sharedItems containsString="0" containsBlank="1" containsNumber="1" minValue="580.27545144999897" maxValue="3267.7727569353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071"/>
    <n v="1207.2986449678333"/>
    <n v="737.91638913365887"/>
  </r>
  <r>
    <x v="0"/>
    <s v="a. HE1-2 &amp; HE23-24"/>
    <x v="1"/>
    <x v="0"/>
    <n v="1081"/>
    <n v="1300.3529355757364"/>
    <n v="793.82482865502959"/>
  </r>
  <r>
    <x v="0"/>
    <s v="b. HE3-6"/>
    <x v="2"/>
    <x v="0"/>
    <n v="1099"/>
    <n v="1237.8515539566106"/>
    <n v="780.67509993812109"/>
  </r>
  <r>
    <x v="0"/>
    <s v="b. HE3-6"/>
    <x v="3"/>
    <x v="0"/>
    <n v="1128"/>
    <n v="1249.8751055814737"/>
    <n v="759.08580506143539"/>
  </r>
  <r>
    <x v="0"/>
    <s v="b. HE3-6"/>
    <x v="4"/>
    <x v="0"/>
    <n v="1118"/>
    <n v="1231.50447231728"/>
    <n v="816.51282466866269"/>
  </r>
  <r>
    <x v="0"/>
    <s v="b. HE3-6"/>
    <x v="5"/>
    <x v="0"/>
    <n v="1108"/>
    <n v="1486.7801798314683"/>
    <n v="959.16026077038259"/>
  </r>
  <r>
    <x v="0"/>
    <s v="c. HE7-10"/>
    <x v="6"/>
    <x v="0"/>
    <n v="1609"/>
    <n v="1830.715006917161"/>
    <n v="1061.0341519342428"/>
  </r>
  <r>
    <x v="0"/>
    <s v="c. HE7-10"/>
    <x v="7"/>
    <x v="0"/>
    <n v="1692"/>
    <n v="1666.3937952384481"/>
    <n v="1124.9852302465108"/>
  </r>
  <r>
    <x v="0"/>
    <s v="c. HE7-10"/>
    <x v="8"/>
    <x v="0"/>
    <n v="2284"/>
    <n v="2521.950610195554"/>
    <n v="1777.735374146504"/>
  </r>
  <r>
    <x v="0"/>
    <s v="c. HE7-10"/>
    <x v="9"/>
    <x v="0"/>
    <n v="2608"/>
    <n v="2540.0054687197025"/>
    <n v="2151.2002961725002"/>
  </r>
  <r>
    <x v="0"/>
    <s v="d. HE11-14"/>
    <x v="10"/>
    <x v="0"/>
    <n v="2307"/>
    <n v="2287.2406021825082"/>
    <n v="1961.2322177648016"/>
  </r>
  <r>
    <x v="0"/>
    <s v="d. HE11-14"/>
    <x v="11"/>
    <x v="0"/>
    <n v="1935"/>
    <n v="1746.1830659479569"/>
    <n v="1437.8935353423067"/>
  </r>
  <r>
    <x v="0"/>
    <s v="d. HE11-14"/>
    <x v="12"/>
    <x v="0"/>
    <n v="1813"/>
    <n v="1650.1297066339034"/>
    <n v="1290.9025240272977"/>
  </r>
  <r>
    <x v="0"/>
    <s v="d. HE11-14"/>
    <x v="13"/>
    <x v="0"/>
    <n v="1595"/>
    <n v="1642.1041321961475"/>
    <n v="1373.9845119772997"/>
  </r>
  <r>
    <x v="0"/>
    <s v="e. HE15-18"/>
    <x v="14"/>
    <x v="0"/>
    <n v="1772"/>
    <n v="1816.3450311829019"/>
    <n v="1601.3839453013686"/>
  </r>
  <r>
    <x v="0"/>
    <s v="e. HE15-18"/>
    <x v="15"/>
    <x v="0"/>
    <n v="1502"/>
    <n v="1673.9870476690371"/>
    <n v="1454.8362172888685"/>
  </r>
  <r>
    <x v="0"/>
    <s v="e. HE15-18"/>
    <x v="16"/>
    <x v="0"/>
    <n v="1667"/>
    <n v="1973.1613370684861"/>
    <n v="1654.1349938813726"/>
  </r>
  <r>
    <x v="0"/>
    <s v="e. HE15-18"/>
    <x v="17"/>
    <x v="0"/>
    <n v="1694"/>
    <n v="2104.3681402451348"/>
    <n v="1489.5422136113687"/>
  </r>
  <r>
    <x v="0"/>
    <s v="f. HE19-22"/>
    <x v="18"/>
    <x v="0"/>
    <n v="1543"/>
    <n v="1761.8570830284784"/>
    <n v="1110.4968827504176"/>
  </r>
  <r>
    <x v="0"/>
    <s v="f. HE19-22"/>
    <x v="19"/>
    <x v="0"/>
    <n v="1428"/>
    <n v="1607.9089149200579"/>
    <n v="1117.0820007329726"/>
  </r>
  <r>
    <x v="0"/>
    <s v="f. HE19-22"/>
    <x v="20"/>
    <x v="0"/>
    <n v="1393"/>
    <n v="1584.9165362386721"/>
    <n v="1071.9509421787911"/>
  </r>
  <r>
    <x v="0"/>
    <s v="f. HE19-22"/>
    <x v="21"/>
    <x v="0"/>
    <n v="1416"/>
    <n v="1578.9570211401731"/>
    <n v="970.3730989583687"/>
  </r>
  <r>
    <x v="0"/>
    <s v="a. HE1-2 &amp; HE23-24"/>
    <x v="22"/>
    <x v="0"/>
    <n v="1220"/>
    <n v="1440.2411391321555"/>
    <n v="963.34581290289725"/>
  </r>
  <r>
    <x v="0"/>
    <s v="a. HE1-2 &amp; HE23-24"/>
    <x v="23"/>
    <x v="0"/>
    <n v="1207"/>
    <n v="1363.6926677957933"/>
    <n v="871.52694270747952"/>
  </r>
  <r>
    <x v="1"/>
    <s v="a. HE1-2 &amp; HE23-24"/>
    <x v="0"/>
    <x v="0"/>
    <n v="1208"/>
    <n v="850.53437560355178"/>
    <n v="640.40028960136169"/>
  </r>
  <r>
    <x v="1"/>
    <s v="a. HE1-2 &amp; HE23-24"/>
    <x v="1"/>
    <x v="0"/>
    <n v="1164"/>
    <n v="931.97748902767262"/>
    <n v="618.17034497149734"/>
  </r>
  <r>
    <x v="1"/>
    <s v="b. HE3-6"/>
    <x v="2"/>
    <x v="0"/>
    <n v="1379"/>
    <n v="971.44439545572334"/>
    <n v="664.3543718786417"/>
  </r>
  <r>
    <x v="1"/>
    <s v="b. HE3-6"/>
    <x v="3"/>
    <x v="0"/>
    <n v="1197"/>
    <n v="1019.9761035573417"/>
    <n v="696.41411062932104"/>
  </r>
  <r>
    <x v="1"/>
    <s v="b. HE3-6"/>
    <x v="4"/>
    <x v="0"/>
    <n v="1413"/>
    <n v="1132.3977377370197"/>
    <n v="783.20727503432101"/>
  </r>
  <r>
    <x v="1"/>
    <s v="b. HE3-6"/>
    <x v="5"/>
    <x v="0"/>
    <n v="1478"/>
    <n v="1133.6081673146477"/>
    <n v="730.73075282560467"/>
  </r>
  <r>
    <x v="1"/>
    <s v="c. HE7-10"/>
    <x v="6"/>
    <x v="0"/>
    <n v="1687"/>
    <n v="1383.9516072230699"/>
    <n v="870.34930820500404"/>
  </r>
  <r>
    <x v="1"/>
    <s v="c. HE7-10"/>
    <x v="7"/>
    <x v="0"/>
    <n v="1939"/>
    <n v="1477.8943239250775"/>
    <n v="910.67990130470423"/>
  </r>
  <r>
    <x v="1"/>
    <s v="c. HE7-10"/>
    <x v="8"/>
    <x v="0"/>
    <n v="2577"/>
    <n v="2290.5199164280521"/>
    <n v="2021.637266400001"/>
  </r>
  <r>
    <x v="1"/>
    <s v="c. HE7-10"/>
    <x v="9"/>
    <x v="0"/>
    <n v="2737"/>
    <n v="2315.9308773510425"/>
    <n v="2108.21861855"/>
  </r>
  <r>
    <x v="1"/>
    <s v="d. HE11-14"/>
    <x v="10"/>
    <x v="0"/>
    <n v="2373"/>
    <n v="2296.1123975291689"/>
    <n v="2124.1811480075967"/>
  </r>
  <r>
    <x v="1"/>
    <s v="d. HE11-14"/>
    <x v="11"/>
    <x v="0"/>
    <n v="1854"/>
    <n v="1657.6253132099951"/>
    <n v="1552.9882499076027"/>
  </r>
  <r>
    <x v="1"/>
    <s v="d. HE11-14"/>
    <x v="12"/>
    <x v="0"/>
    <n v="1746"/>
    <n v="1572.6874389051488"/>
    <n v="1485.8087283325967"/>
  </r>
  <r>
    <x v="1"/>
    <s v="d. HE11-14"/>
    <x v="13"/>
    <x v="0"/>
    <n v="1665"/>
    <n v="1808.3663163057199"/>
    <n v="1732.0234452475959"/>
  </r>
  <r>
    <x v="1"/>
    <s v="e. HE15-18"/>
    <x v="14"/>
    <x v="0"/>
    <n v="1692"/>
    <n v="2336.342189193756"/>
    <n v="2283.2822605747624"/>
  </r>
  <r>
    <x v="1"/>
    <s v="e. HE15-18"/>
    <x v="15"/>
    <x v="0"/>
    <n v="1828"/>
    <n v="2246.5939382718398"/>
    <n v="2190.8464105247631"/>
  </r>
  <r>
    <x v="1"/>
    <s v="e. HE15-18"/>
    <x v="16"/>
    <x v="0"/>
    <n v="1745"/>
    <n v="2273.1404806218716"/>
    <n v="2128.024102524756"/>
  </r>
  <r>
    <x v="1"/>
    <s v="e. HE15-18"/>
    <x v="17"/>
    <x v="0"/>
    <n v="1663"/>
    <n v="1802.8035423133661"/>
    <n v="1471.7755594747673"/>
  </r>
  <r>
    <x v="1"/>
    <s v="f. HE19-22"/>
    <x v="18"/>
    <x v="0"/>
    <n v="1840"/>
    <n v="2030.7020631506996"/>
    <n v="1469.0968995154949"/>
  </r>
  <r>
    <x v="1"/>
    <s v="f. HE19-22"/>
    <x v="19"/>
    <x v="0"/>
    <n v="1439"/>
    <n v="1343.19598855187"/>
    <n v="840.58565285697591"/>
  </r>
  <r>
    <x v="1"/>
    <s v="f. HE19-22"/>
    <x v="20"/>
    <x v="0"/>
    <n v="1431"/>
    <n v="1228.845946137385"/>
    <n v="767.64714976436665"/>
  </r>
  <r>
    <x v="1"/>
    <s v="f. HE19-22"/>
    <x v="21"/>
    <x v="0"/>
    <n v="1410"/>
    <n v="1213.9530722819027"/>
    <n v="743.08973209268129"/>
  </r>
  <r>
    <x v="1"/>
    <s v="a. HE1-2 &amp; HE23-24"/>
    <x v="22"/>
    <x v="0"/>
    <n v="1361"/>
    <n v="1103.3413071489044"/>
    <n v="651.21564691355798"/>
  </r>
  <r>
    <x v="1"/>
    <s v="a. HE1-2 &amp; HE23-24"/>
    <x v="23"/>
    <x v="0"/>
    <n v="1194"/>
    <n v="941.4197330976433"/>
    <n v="581.05041572457515"/>
  </r>
  <r>
    <x v="2"/>
    <s v="a. HE1-2 &amp; HE23-24"/>
    <x v="0"/>
    <x v="0"/>
    <n v="969"/>
    <n v="874.90930489259733"/>
    <n v="580.27545144999897"/>
  </r>
  <r>
    <x v="2"/>
    <s v="a. HE1-2 &amp; HE23-24"/>
    <x v="1"/>
    <x v="0"/>
    <n v="889"/>
    <n v="905.02509634479884"/>
    <n v="658.79123720000337"/>
  </r>
  <r>
    <x v="2"/>
    <s v="b. HE3-6"/>
    <x v="2"/>
    <x v="0"/>
    <n v="969"/>
    <n v="1012.3794716110179"/>
    <n v="707.33900959999721"/>
  </r>
  <r>
    <x v="2"/>
    <s v="b. HE3-6"/>
    <x v="3"/>
    <x v="0"/>
    <n v="906"/>
    <n v="1012.9842231792859"/>
    <n v="690.82696541776045"/>
  </r>
  <r>
    <x v="2"/>
    <s v="b. HE3-6"/>
    <x v="4"/>
    <x v="0"/>
    <n v="1027"/>
    <n v="1116.2599778058775"/>
    <n v="745.78750465449548"/>
  </r>
  <r>
    <x v="2"/>
    <s v="b. HE3-6"/>
    <x v="5"/>
    <x v="0"/>
    <n v="1263"/>
    <n v="1236.4599069724675"/>
    <n v="757.18913694528726"/>
  </r>
  <r>
    <x v="2"/>
    <s v="c. HE7-10"/>
    <x v="6"/>
    <x v="0"/>
    <n v="1283"/>
    <n v="1409.5183424060187"/>
    <n v="789.20177053880207"/>
  </r>
  <r>
    <x v="2"/>
    <s v="c. HE7-10"/>
    <x v="7"/>
    <x v="0"/>
    <n v="1463"/>
    <n v="1623.8373916160149"/>
    <n v="994.68389367999907"/>
  </r>
  <r>
    <x v="2"/>
    <s v="c. HE7-10"/>
    <x v="8"/>
    <x v="0"/>
    <n v="2097"/>
    <n v="2366.6326291311811"/>
    <n v="1942.0587628499929"/>
  </r>
  <r>
    <x v="2"/>
    <s v="c. HE7-10"/>
    <x v="9"/>
    <x v="0"/>
    <n v="2179"/>
    <n v="2620.3376518190544"/>
    <n v="2355.5626824999958"/>
  </r>
  <r>
    <x v="2"/>
    <s v="d. HE11-14"/>
    <x v="10"/>
    <x v="0"/>
    <n v="2258"/>
    <n v="2380.7509172068153"/>
    <n v="2181.1160364111192"/>
  </r>
  <r>
    <x v="2"/>
    <s v="d. HE11-14"/>
    <x v="11"/>
    <x v="0"/>
    <n v="1960"/>
    <n v="2015.7023782315505"/>
    <n v="1853.4835414711122"/>
  </r>
  <r>
    <x v="2"/>
    <s v="d. HE11-14"/>
    <x v="12"/>
    <x v="0"/>
    <n v="1592"/>
    <n v="1857.6139328449117"/>
    <n v="1718.099311181114"/>
  </r>
  <r>
    <x v="2"/>
    <s v="d. HE11-14"/>
    <x v="13"/>
    <x v="0"/>
    <n v="1543"/>
    <n v="1806.2093007723888"/>
    <n v="1675.01982626111"/>
  </r>
  <r>
    <x v="2"/>
    <s v="e. HE15-18"/>
    <x v="14"/>
    <x v="0"/>
    <n v="1909"/>
    <n v="2454.1148800004294"/>
    <n v="2349.9042289082809"/>
  </r>
  <r>
    <x v="2"/>
    <s v="e. HE15-18"/>
    <x v="15"/>
    <x v="0"/>
    <n v="2035"/>
    <n v="2924.230439271686"/>
    <n v="2775.2545117532886"/>
  </r>
  <r>
    <x v="2"/>
    <s v="e. HE15-18"/>
    <x v="16"/>
    <x v="0"/>
    <n v="2252"/>
    <n v="2956.4646473201424"/>
    <n v="2770.1120360707896"/>
  </r>
  <r>
    <x v="2"/>
    <s v="e. HE15-18"/>
    <x v="17"/>
    <x v="0"/>
    <n v="2217"/>
    <n v="2816.1003755802949"/>
    <n v="2574.2018520382826"/>
  </r>
  <r>
    <x v="2"/>
    <s v="f. HE19-22"/>
    <x v="18"/>
    <x v="0"/>
    <n v="1912"/>
    <n v="1983.4464401489645"/>
    <n v="1559.2647566820795"/>
  </r>
  <r>
    <x v="2"/>
    <s v="f. HE19-22"/>
    <x v="19"/>
    <x v="0"/>
    <n v="1748"/>
    <n v="1461.0964299017505"/>
    <n v="938.40884326207356"/>
  </r>
  <r>
    <x v="2"/>
    <s v="f. HE19-22"/>
    <x v="20"/>
    <x v="0"/>
    <n v="1480"/>
    <n v="1753.6629312632303"/>
    <n v="1076.2436337945396"/>
  </r>
  <r>
    <x v="2"/>
    <s v="f. HE19-22"/>
    <x v="21"/>
    <x v="0"/>
    <n v="1245"/>
    <n v="1302.7485466047517"/>
    <n v="727.94459180415834"/>
  </r>
  <r>
    <x v="2"/>
    <s v="a. HE1-2 &amp; HE23-24"/>
    <x v="22"/>
    <x v="0"/>
    <n v="1154"/>
    <n v="1233.1714624647993"/>
    <n v="712.30111239563701"/>
  </r>
  <r>
    <x v="2"/>
    <s v="a. HE1-2 &amp; HE23-24"/>
    <x v="23"/>
    <x v="0"/>
    <n v="1110"/>
    <n v="1108.5234640259396"/>
    <n v="679.54606769800523"/>
  </r>
  <r>
    <x v="3"/>
    <s v="a. HE1-2 &amp; HE23-24"/>
    <x v="0"/>
    <x v="0"/>
    <n v="936"/>
    <n v="1005.3519977528892"/>
    <n v="779.89662368749941"/>
  </r>
  <r>
    <x v="3"/>
    <s v="a. HE1-2 &amp; HE23-24"/>
    <x v="1"/>
    <x v="0"/>
    <n v="899"/>
    <n v="949.55108455485743"/>
    <n v="741.7490812911019"/>
  </r>
  <r>
    <x v="3"/>
    <s v="b. HE3-6"/>
    <x v="2"/>
    <x v="0"/>
    <n v="961"/>
    <n v="977.08455598711475"/>
    <n v="694.19905842500066"/>
  </r>
  <r>
    <x v="3"/>
    <s v="b. HE3-6"/>
    <x v="3"/>
    <x v="0"/>
    <n v="985"/>
    <n v="1084.0823362049985"/>
    <n v="801.66974423366037"/>
  </r>
  <r>
    <x v="3"/>
    <s v="b. HE3-6"/>
    <x v="4"/>
    <x v="0"/>
    <n v="935"/>
    <n v="1101.5130688542042"/>
    <n v="774.9520472472409"/>
  </r>
  <r>
    <x v="3"/>
    <s v="b. HE3-6"/>
    <x v="5"/>
    <x v="0"/>
    <n v="1079"/>
    <n v="1155.017572493824"/>
    <n v="834.38907792212262"/>
  </r>
  <r>
    <x v="3"/>
    <s v="c. HE7-10"/>
    <x v="6"/>
    <x v="0"/>
    <n v="1126"/>
    <n v="1255.3812110543879"/>
    <n v="848.36094947348408"/>
  </r>
  <r>
    <x v="3"/>
    <s v="c. HE7-10"/>
    <x v="7"/>
    <x v="0"/>
    <n v="1328"/>
    <n v="1378.6275372351695"/>
    <n v="926.53521858799888"/>
  </r>
  <r>
    <x v="3"/>
    <s v="c. HE7-10"/>
    <x v="8"/>
    <x v="0"/>
    <n v="1719"/>
    <n v="2420.0296344921985"/>
    <n v="2157.7045278199989"/>
  </r>
  <r>
    <x v="3"/>
    <s v="c. HE7-10"/>
    <x v="9"/>
    <x v="0"/>
    <n v="1911"/>
    <n v="2517.5507017067362"/>
    <n v="2372.9647334900019"/>
  </r>
  <r>
    <x v="3"/>
    <s v="d. HE11-14"/>
    <x v="10"/>
    <x v="0"/>
    <n v="1776"/>
    <n v="2278.0769898403219"/>
    <n v="2118.6357950493921"/>
  </r>
  <r>
    <x v="3"/>
    <s v="d. HE11-14"/>
    <x v="11"/>
    <x v="0"/>
    <n v="1843"/>
    <n v="2053.9947446122083"/>
    <n v="1880.1635593793903"/>
  </r>
  <r>
    <x v="3"/>
    <s v="d. HE11-14"/>
    <x v="12"/>
    <x v="0"/>
    <n v="1715"/>
    <n v="1641.6265479772692"/>
    <n v="1435.4406156593973"/>
  </r>
  <r>
    <x v="3"/>
    <s v="d. HE11-14"/>
    <x v="13"/>
    <x v="0"/>
    <n v="1796"/>
    <n v="1865.5189252007558"/>
    <n v="1638.8004737818974"/>
  </r>
  <r>
    <x v="3"/>
    <s v="e. HE15-18"/>
    <x v="14"/>
    <x v="0"/>
    <n v="1906"/>
    <n v="2218.0134272837995"/>
    <n v="2005.1835657289353"/>
  </r>
  <r>
    <x v="3"/>
    <s v="e. HE15-18"/>
    <x v="15"/>
    <x v="0"/>
    <n v="1863"/>
    <n v="2454.0074477172448"/>
    <n v="2205.777630628932"/>
  </r>
  <r>
    <x v="3"/>
    <s v="e. HE15-18"/>
    <x v="16"/>
    <x v="0"/>
    <n v="2067"/>
    <n v="2589.4415843994457"/>
    <n v="2286.9118552014352"/>
  </r>
  <r>
    <x v="3"/>
    <s v="e. HE15-18"/>
    <x v="17"/>
    <x v="0"/>
    <n v="2225"/>
    <n v="2849.5926731300206"/>
    <n v="2519.756894583933"/>
  </r>
  <r>
    <x v="3"/>
    <s v="f. HE19-22"/>
    <x v="18"/>
    <x v="0"/>
    <n v="1622"/>
    <n v="2088.4998105448221"/>
    <n v="1706.0530745457379"/>
  </r>
  <r>
    <x v="3"/>
    <s v="f. HE19-22"/>
    <x v="19"/>
    <x v="0"/>
    <n v="1552"/>
    <n v="1910.6300386404127"/>
    <n v="1395.5146074087397"/>
  </r>
  <r>
    <x v="3"/>
    <s v="f. HE19-22"/>
    <x v="20"/>
    <x v="0"/>
    <n v="1343"/>
    <n v="1993.1054380366952"/>
    <n v="1256.7854434289509"/>
  </r>
  <r>
    <x v="3"/>
    <s v="f. HE19-22"/>
    <x v="21"/>
    <x v="0"/>
    <n v="1290"/>
    <n v="1642.413086779773"/>
    <n v="993.67809235673224"/>
  </r>
  <r>
    <x v="3"/>
    <s v="a. HE1-2 &amp; HE23-24"/>
    <x v="22"/>
    <x v="0"/>
    <n v="1168"/>
    <n v="1365.1404202587275"/>
    <n v="777.51225490304012"/>
  </r>
  <r>
    <x v="3"/>
    <s v="a. HE1-2 &amp; HE23-24"/>
    <x v="23"/>
    <x v="0"/>
    <n v="1082"/>
    <n v="1098.910507564618"/>
    <n v="738.74836776269035"/>
  </r>
  <r>
    <x v="4"/>
    <s v="a. HE1-2 &amp; HE23-24"/>
    <x v="0"/>
    <x v="0"/>
    <n v="1303"/>
    <n v="1250.7111790291801"/>
    <n v="781.83451945419813"/>
  </r>
  <r>
    <x v="4"/>
    <s v="a. HE1-2 &amp; HE23-24"/>
    <x v="1"/>
    <x v="0"/>
    <n v="1298"/>
    <n v="1372.8551530973139"/>
    <n v="881.98802079682832"/>
  </r>
  <r>
    <x v="4"/>
    <s v="b. HE3-6"/>
    <x v="2"/>
    <x v="0"/>
    <n v="1409"/>
    <n v="1399.3457258126346"/>
    <n v="995.99723004466125"/>
  </r>
  <r>
    <x v="4"/>
    <s v="b. HE3-6"/>
    <x v="3"/>
    <x v="0"/>
    <n v="1269"/>
    <n v="1311.3557370900514"/>
    <n v="867.38637062546047"/>
  </r>
  <r>
    <x v="4"/>
    <s v="b. HE3-6"/>
    <x v="4"/>
    <x v="0"/>
    <n v="1443"/>
    <n v="1534.3102548021316"/>
    <n v="1016.9802427692"/>
  </r>
  <r>
    <x v="4"/>
    <s v="b. HE3-6"/>
    <x v="5"/>
    <x v="0"/>
    <n v="1172"/>
    <n v="1340.3719808698384"/>
    <n v="820.23216019162976"/>
  </r>
  <r>
    <x v="4"/>
    <s v="c. HE7-10"/>
    <x v="6"/>
    <x v="0"/>
    <n v="1339"/>
    <n v="1607.7152445054548"/>
    <n v="1042.326797071247"/>
  </r>
  <r>
    <x v="4"/>
    <s v="c. HE7-10"/>
    <x v="7"/>
    <x v="0"/>
    <n v="1899"/>
    <n v="2428.1385397971144"/>
    <n v="1862.6377873374961"/>
  </r>
  <r>
    <x v="4"/>
    <s v="c. HE7-10"/>
    <x v="8"/>
    <x v="0"/>
    <n v="2532"/>
    <n v="3006.5675428565974"/>
    <n v="2629.6782580900071"/>
  </r>
  <r>
    <x v="4"/>
    <s v="c. HE7-10"/>
    <x v="9"/>
    <x v="0"/>
    <n v="2319"/>
    <n v="2706.6974323774766"/>
    <n v="2335.0691616925092"/>
  </r>
  <r>
    <x v="4"/>
    <s v="d. HE11-14"/>
    <x v="10"/>
    <x v="0"/>
    <n v="2434"/>
    <n v="3009.5151150326656"/>
    <n v="2654.8881995834181"/>
  </r>
  <r>
    <x v="4"/>
    <s v="d. HE11-14"/>
    <x v="11"/>
    <x v="0"/>
    <n v="2213"/>
    <n v="2947.0555614826003"/>
    <n v="2525.0582323834219"/>
  </r>
  <r>
    <x v="4"/>
    <s v="d. HE11-14"/>
    <x v="12"/>
    <x v="0"/>
    <n v="2171"/>
    <n v="2900.9975658007634"/>
    <n v="2393.7337325709159"/>
  </r>
  <r>
    <x v="4"/>
    <s v="d. HE11-14"/>
    <x v="13"/>
    <x v="0"/>
    <n v="2514"/>
    <n v="3152.0408202052586"/>
    <n v="2548.5661389959132"/>
  </r>
  <r>
    <x v="4"/>
    <s v="e. HE15-18"/>
    <x v="14"/>
    <x v="0"/>
    <n v="2518"/>
    <n v="3550.29041836538"/>
    <n v="2913.2233180779044"/>
  </r>
  <r>
    <x v="4"/>
    <s v="e. HE15-18"/>
    <x v="15"/>
    <x v="0"/>
    <n v="2627"/>
    <n v="3814.7533566148245"/>
    <n v="3096.3509082728951"/>
  </r>
  <r>
    <x v="4"/>
    <s v="e. HE15-18"/>
    <x v="16"/>
    <x v="0"/>
    <n v="3007"/>
    <n v="4005.4496350703166"/>
    <n v="3267.772756935397"/>
  </r>
  <r>
    <x v="4"/>
    <s v="e. HE15-18"/>
    <x v="17"/>
    <x v="0"/>
    <n v="2935"/>
    <n v="3941.3501087010118"/>
    <n v="3205.0635610978952"/>
  </r>
  <r>
    <x v="4"/>
    <s v="f. HE19-22"/>
    <x v="18"/>
    <x v="0"/>
    <n v="2370"/>
    <n v="3108.4158111601664"/>
    <n v="2363.9326340143434"/>
  </r>
  <r>
    <x v="4"/>
    <s v="f. HE19-22"/>
    <x v="19"/>
    <x v="0"/>
    <n v="1856"/>
    <n v="2455.06563894288"/>
    <n v="1652.4468496643444"/>
  </r>
  <r>
    <x v="4"/>
    <s v="f. HE19-22"/>
    <x v="20"/>
    <x v="0"/>
    <n v="1992"/>
    <n v="2426.1243309371912"/>
    <n v="1505.8471927343464"/>
  </r>
  <r>
    <x v="4"/>
    <s v="f. HE19-22"/>
    <x v="21"/>
    <x v="0"/>
    <n v="2084"/>
    <n v="2471.4265637326234"/>
    <n v="1636.9301491897886"/>
  </r>
  <r>
    <x v="4"/>
    <s v="a. HE1-2 &amp; HE23-24"/>
    <x v="22"/>
    <x v="0"/>
    <n v="1564"/>
    <n v="1664.24922815079"/>
    <n v="935.94885926380357"/>
  </r>
  <r>
    <x v="4"/>
    <s v="a. HE1-2 &amp; HE23-24"/>
    <x v="23"/>
    <x v="0"/>
    <n v="1447"/>
    <n v="1751.9056743017668"/>
    <n v="1119.7883083091981"/>
  </r>
  <r>
    <x v="5"/>
    <s v="a. HE1-2 &amp; HE23-24"/>
    <x v="0"/>
    <x v="0"/>
    <n v="1201"/>
    <n v="1425.2622245969435"/>
    <n v="769.86489843718095"/>
  </r>
  <r>
    <x v="5"/>
    <s v="a. HE1-2 &amp; HE23-24"/>
    <x v="1"/>
    <x v="0"/>
    <n v="1321"/>
    <n v="1410.918406261294"/>
    <n v="752.94120909784044"/>
  </r>
  <r>
    <x v="5"/>
    <s v="b. HE3-6"/>
    <x v="2"/>
    <x v="0"/>
    <n v="1403"/>
    <n v="1469.6871495963533"/>
    <n v="811.59774391974418"/>
  </r>
  <r>
    <x v="5"/>
    <s v="b. HE3-6"/>
    <x v="3"/>
    <x v="0"/>
    <n v="1407"/>
    <n v="1417.7092844344445"/>
    <n v="817.35433219999834"/>
  </r>
  <r>
    <x v="5"/>
    <s v="b. HE3-6"/>
    <x v="4"/>
    <x v="0"/>
    <n v="1327"/>
    <n v="1567.338321156152"/>
    <n v="915.49621059050025"/>
  </r>
  <r>
    <x v="5"/>
    <s v="b. HE3-6"/>
    <x v="5"/>
    <x v="0"/>
    <n v="1296"/>
    <n v="1529.3375137349776"/>
    <n v="828.81997179999905"/>
  </r>
  <r>
    <x v="5"/>
    <s v="c. HE7-10"/>
    <x v="6"/>
    <x v="0"/>
    <n v="1407"/>
    <n v="1449.8044046167174"/>
    <n v="802.20564867120527"/>
  </r>
  <r>
    <x v="5"/>
    <s v="c. HE7-10"/>
    <x v="7"/>
    <x v="0"/>
    <n v="2006"/>
    <n v="2303.494350321736"/>
    <n v="1692.4083555249979"/>
  </r>
  <r>
    <x v="5"/>
    <s v="c. HE7-10"/>
    <x v="8"/>
    <x v="0"/>
    <n v="2593"/>
    <n v="2825.4535912542315"/>
    <n v="2394.6258309599971"/>
  </r>
  <r>
    <x v="5"/>
    <s v="c. HE7-10"/>
    <x v="9"/>
    <x v="0"/>
    <n v="2030"/>
    <n v="2676.0141172472554"/>
    <n v="2227.1752635399989"/>
  </r>
  <r>
    <x v="5"/>
    <s v="d. HE11-14"/>
    <x v="10"/>
    <x v="0"/>
    <n v="2149"/>
    <n v="3088.280734337141"/>
    <n v="2566.622057947895"/>
  </r>
  <r>
    <x v="5"/>
    <s v="d. HE11-14"/>
    <x v="11"/>
    <x v="0"/>
    <n v="2286"/>
    <n v="2794.2007899332157"/>
    <n v="2115.6944034728917"/>
  </r>
  <r>
    <x v="5"/>
    <s v="d. HE11-14"/>
    <x v="12"/>
    <x v="0"/>
    <n v="2290"/>
    <n v="2875.9610841069953"/>
    <n v="2056.8088556378848"/>
  </r>
  <r>
    <x v="5"/>
    <s v="d. HE11-14"/>
    <x v="13"/>
    <x v="0"/>
    <n v="2573"/>
    <n v="2953.6658111606021"/>
    <n v="1998.4302733178938"/>
  </r>
  <r>
    <x v="5"/>
    <s v="e. HE15-18"/>
    <x v="14"/>
    <x v="0"/>
    <n v="2503"/>
    <n v="3052.1163976185321"/>
    <n v="2053.3308480202031"/>
  </r>
  <r>
    <x v="5"/>
    <s v="e. HE15-18"/>
    <x v="15"/>
    <x v="0"/>
    <n v="2504"/>
    <n v="3621.5783966867784"/>
    <n v="2574.5191356302057"/>
  </r>
  <r>
    <x v="5"/>
    <s v="e. HE15-18"/>
    <x v="16"/>
    <x v="0"/>
    <n v="2804"/>
    <n v="3348.6761966153654"/>
    <n v="2293.2960581001998"/>
  </r>
  <r>
    <x v="5"/>
    <s v="e. HE15-18"/>
    <x v="17"/>
    <x v="0"/>
    <n v="2664"/>
    <n v="3296.6403603643676"/>
    <n v="2255.5857882202099"/>
  </r>
  <r>
    <x v="5"/>
    <s v="f. HE19-22"/>
    <x v="18"/>
    <x v="0"/>
    <n v="2475"/>
    <n v="3044.3556432731134"/>
    <n v="2022.9767931809597"/>
  </r>
  <r>
    <x v="5"/>
    <s v="f. HE19-22"/>
    <x v="19"/>
    <x v="0"/>
    <n v="2229"/>
    <n v="2494.8460212385148"/>
    <n v="1411.2086488509547"/>
  </r>
  <r>
    <x v="5"/>
    <s v="f. HE19-22"/>
    <x v="20"/>
    <x v="0"/>
    <n v="2243"/>
    <n v="2496.2530621608025"/>
    <n v="1297.3055473155957"/>
  </r>
  <r>
    <x v="5"/>
    <s v="f. HE19-22"/>
    <x v="21"/>
    <x v="0"/>
    <n v="2106"/>
    <n v="2404.3732069219686"/>
    <n v="1220.9179846331851"/>
  </r>
  <r>
    <x v="5"/>
    <s v="a. HE1-2 &amp; HE23-24"/>
    <x v="22"/>
    <x v="0"/>
    <n v="1719"/>
    <n v="1936.9714341102458"/>
    <n v="1115.569432582012"/>
  </r>
  <r>
    <x v="5"/>
    <s v="a. HE1-2 &amp; HE23-24"/>
    <x v="23"/>
    <x v="0"/>
    <n v="1673"/>
    <n v="1580.2743153772676"/>
    <n v="944.89761175767285"/>
  </r>
  <r>
    <x v="6"/>
    <s v="a. HE1-2 &amp; HE23-24"/>
    <x v="0"/>
    <x v="0"/>
    <n v="1522"/>
    <n v="1320.3339812628137"/>
    <n v="844.86580932397419"/>
  </r>
  <r>
    <x v="6"/>
    <s v="a. HE1-2 &amp; HE23-24"/>
    <x v="1"/>
    <x v="0"/>
    <n v="1500"/>
    <n v="1395.8845373745908"/>
    <n v="755.3798471162645"/>
  </r>
  <r>
    <x v="6"/>
    <s v="b. HE3-6"/>
    <x v="2"/>
    <x v="0"/>
    <n v="1585"/>
    <n v="1477.4754171132793"/>
    <n v="779.86132426832296"/>
  </r>
  <r>
    <x v="6"/>
    <s v="b. HE3-6"/>
    <x v="3"/>
    <x v="0"/>
    <n v="1413"/>
    <n v="1382.0373041691805"/>
    <n v="794.7964787772645"/>
  </r>
  <r>
    <x v="6"/>
    <s v="b. HE3-6"/>
    <x v="4"/>
    <x v="0"/>
    <n v="1360"/>
    <n v="1374.1633766676491"/>
    <n v="722.7500906253855"/>
  </r>
  <r>
    <x v="6"/>
    <s v="b. HE3-6"/>
    <x v="5"/>
    <x v="0"/>
    <n v="1389"/>
    <n v="1483.9383167488832"/>
    <n v="813.05950662966347"/>
  </r>
  <r>
    <x v="6"/>
    <s v="c. HE7-10"/>
    <x v="6"/>
    <x v="0"/>
    <n v="1506"/>
    <n v="1569.07291091969"/>
    <n v="949.6913640109924"/>
  </r>
  <r>
    <x v="6"/>
    <s v="c. HE7-10"/>
    <x v="7"/>
    <x v="0"/>
    <n v="1877"/>
    <n v="2255.4818671725716"/>
    <n v="1529.287369700013"/>
  </r>
  <r>
    <x v="6"/>
    <s v="c. HE7-10"/>
    <x v="8"/>
    <x v="0"/>
    <n v="1862"/>
    <n v="2950.7354593855462"/>
    <n v="2465.7970526999989"/>
  </r>
  <r>
    <x v="6"/>
    <s v="c. HE7-10"/>
    <x v="9"/>
    <x v="0"/>
    <n v="2162"/>
    <n v="3041.7832537462295"/>
    <n v="2533.274980239994"/>
  </r>
  <r>
    <x v="6"/>
    <s v="d. HE11-14"/>
    <x v="10"/>
    <x v="0"/>
    <n v="2243"/>
    <n v="3285.99068178467"/>
    <n v="2686.0241713591085"/>
  </r>
  <r>
    <x v="6"/>
    <s v="d. HE11-14"/>
    <x v="11"/>
    <x v="0"/>
    <n v="2386"/>
    <n v="3175.7528036512667"/>
    <n v="2438.3459374591043"/>
  </r>
  <r>
    <x v="6"/>
    <s v="d. HE11-14"/>
    <x v="12"/>
    <x v="0"/>
    <n v="2383"/>
    <n v="3120.0039030204407"/>
    <n v="2275.6436532190964"/>
  </r>
  <r>
    <x v="6"/>
    <s v="d. HE11-14"/>
    <x v="13"/>
    <x v="0"/>
    <n v="2568"/>
    <n v="3476.6861838012701"/>
    <n v="2515.4720641091003"/>
  </r>
  <r>
    <x v="6"/>
    <s v="e. HE15-18"/>
    <x v="14"/>
    <x v="0"/>
    <n v="2389"/>
    <n v="3157.3338277077241"/>
    <n v="2132.4412220113263"/>
  </r>
  <r>
    <x v="6"/>
    <s v="e. HE15-18"/>
    <x v="15"/>
    <x v="0"/>
    <n v="2666"/>
    <n v="3460.4616658441955"/>
    <n v="2364.6242337113263"/>
  </r>
  <r>
    <x v="6"/>
    <s v="e. HE15-18"/>
    <x v="16"/>
    <x v="0"/>
    <n v="2659"/>
    <n v="3437.8840425602898"/>
    <n v="2321.7834023113251"/>
  </r>
  <r>
    <x v="6"/>
    <s v="e. HE15-18"/>
    <x v="17"/>
    <x v="0"/>
    <n v="2592"/>
    <n v="3488.9298795757309"/>
    <n v="2355.5271794113182"/>
  </r>
  <r>
    <x v="6"/>
    <s v="f. HE19-22"/>
    <x v="18"/>
    <x v="0"/>
    <n v="2467"/>
    <n v="2823.9200315290263"/>
    <n v="1682.3964480155512"/>
  </r>
  <r>
    <x v="6"/>
    <s v="f. HE19-22"/>
    <x v="19"/>
    <x v="0"/>
    <n v="2206"/>
    <n v="2263.8359316207307"/>
    <n v="1295.6569901831408"/>
  </r>
  <r>
    <x v="6"/>
    <s v="f. HE19-22"/>
    <x v="20"/>
    <x v="0"/>
    <n v="2298"/>
    <n v="2374.1507900820088"/>
    <n v="1509.0483751786446"/>
  </r>
  <r>
    <x v="6"/>
    <s v="f. HE19-22"/>
    <x v="21"/>
    <x v="0"/>
    <n v="2204"/>
    <n v="2205.2849502686945"/>
    <n v="1362.6902952016699"/>
  </r>
  <r>
    <x v="6"/>
    <s v="a. HE1-2 &amp; HE23-24"/>
    <x v="22"/>
    <x v="0"/>
    <n v="2075"/>
    <n v="1792.7239161452567"/>
    <n v="1236.5969625349196"/>
  </r>
  <r>
    <x v="6"/>
    <s v="a. HE1-2 &amp; HE23-24"/>
    <x v="23"/>
    <x v="0"/>
    <n v="1871"/>
    <n v="1732.0781442607126"/>
    <n v="1025.0337622755321"/>
  </r>
  <r>
    <x v="7"/>
    <s v="a. HE1-2 &amp; HE23-24"/>
    <x v="0"/>
    <x v="0"/>
    <n v="1606"/>
    <m/>
    <m/>
  </r>
  <r>
    <x v="7"/>
    <s v="a. HE1-2 &amp; HE23-24"/>
    <x v="1"/>
    <x v="0"/>
    <n v="1590"/>
    <m/>
    <m/>
  </r>
  <r>
    <x v="7"/>
    <s v="b. HE3-6"/>
    <x v="2"/>
    <x v="0"/>
    <n v="1491"/>
    <m/>
    <m/>
  </r>
  <r>
    <x v="7"/>
    <s v="b. HE3-6"/>
    <x v="3"/>
    <x v="0"/>
    <n v="1441"/>
    <m/>
    <m/>
  </r>
  <r>
    <x v="7"/>
    <s v="b. HE3-6"/>
    <x v="4"/>
    <x v="0"/>
    <n v="1408"/>
    <m/>
    <m/>
  </r>
  <r>
    <x v="7"/>
    <s v="b. HE3-6"/>
    <x v="5"/>
    <x v="0"/>
    <n v="1390"/>
    <m/>
    <m/>
  </r>
  <r>
    <x v="7"/>
    <s v="c. HE7-10"/>
    <x v="6"/>
    <x v="0"/>
    <n v="1328"/>
    <m/>
    <m/>
  </r>
  <r>
    <x v="7"/>
    <s v="c. HE7-10"/>
    <x v="7"/>
    <x v="0"/>
    <n v="1729"/>
    <m/>
    <m/>
  </r>
  <r>
    <x v="7"/>
    <s v="c. HE7-10"/>
    <x v="8"/>
    <x v="0"/>
    <n v="2055"/>
    <m/>
    <m/>
  </r>
  <r>
    <x v="7"/>
    <s v="c. HE7-10"/>
    <x v="9"/>
    <x v="0"/>
    <n v="2127"/>
    <m/>
    <m/>
  </r>
  <r>
    <x v="7"/>
    <s v="d. HE11-14"/>
    <x v="10"/>
    <x v="0"/>
    <n v="2644"/>
    <m/>
    <m/>
  </r>
  <r>
    <x v="7"/>
    <s v="d. HE11-14"/>
    <x v="11"/>
    <x v="0"/>
    <n v="2529"/>
    <m/>
    <m/>
  </r>
  <r>
    <x v="7"/>
    <s v="d. HE11-14"/>
    <x v="12"/>
    <x v="0"/>
    <n v="2673"/>
    <m/>
    <m/>
  </r>
  <r>
    <x v="7"/>
    <s v="d. HE11-14"/>
    <x v="13"/>
    <x v="0"/>
    <n v="2749"/>
    <m/>
    <m/>
  </r>
  <r>
    <x v="7"/>
    <s v="e. HE15-18"/>
    <x v="14"/>
    <x v="0"/>
    <n v="2677"/>
    <m/>
    <m/>
  </r>
  <r>
    <x v="7"/>
    <s v="e. HE15-18"/>
    <x v="15"/>
    <x v="0"/>
    <n v="2793"/>
    <m/>
    <m/>
  </r>
  <r>
    <x v="7"/>
    <s v="e. HE15-18"/>
    <x v="16"/>
    <x v="0"/>
    <n v="2958"/>
    <m/>
    <m/>
  </r>
  <r>
    <x v="7"/>
    <s v="e. HE15-18"/>
    <x v="17"/>
    <x v="0"/>
    <n v="2906"/>
    <m/>
    <m/>
  </r>
  <r>
    <x v="7"/>
    <s v="f. HE19-22"/>
    <x v="18"/>
    <x v="0"/>
    <n v="2761"/>
    <m/>
    <m/>
  </r>
  <r>
    <x v="7"/>
    <s v="f. HE19-22"/>
    <x v="19"/>
    <x v="0"/>
    <n v="2559"/>
    <m/>
    <m/>
  </r>
  <r>
    <x v="7"/>
    <s v="f. HE19-22"/>
    <x v="20"/>
    <x v="0"/>
    <n v="2448"/>
    <m/>
    <m/>
  </r>
  <r>
    <x v="7"/>
    <s v="f. HE19-22"/>
    <x v="21"/>
    <x v="0"/>
    <n v="2354"/>
    <m/>
    <m/>
  </r>
  <r>
    <x v="7"/>
    <s v="a. HE1-2 &amp; HE23-24"/>
    <x v="22"/>
    <x v="0"/>
    <n v="2079"/>
    <m/>
    <m/>
  </r>
  <r>
    <x v="7"/>
    <s v="a. HE1-2 &amp; HE23-24"/>
    <x v="23"/>
    <x v="0"/>
    <n v="1833"/>
    <m/>
    <m/>
  </r>
  <r>
    <x v="8"/>
    <s v="a. HE1-2 &amp; HE23-24"/>
    <x v="0"/>
    <x v="0"/>
    <n v="1428"/>
    <m/>
    <m/>
  </r>
  <r>
    <x v="8"/>
    <s v="a. HE1-2 &amp; HE23-24"/>
    <x v="1"/>
    <x v="0"/>
    <n v="1390"/>
    <m/>
    <m/>
  </r>
  <r>
    <x v="8"/>
    <s v="b. HE3-6"/>
    <x v="2"/>
    <x v="0"/>
    <n v="1226"/>
    <m/>
    <m/>
  </r>
  <r>
    <x v="8"/>
    <s v="b. HE3-6"/>
    <x v="3"/>
    <x v="0"/>
    <n v="1303"/>
    <m/>
    <m/>
  </r>
  <r>
    <x v="8"/>
    <s v="b. HE3-6"/>
    <x v="4"/>
    <x v="0"/>
    <n v="1212"/>
    <m/>
    <m/>
  </r>
  <r>
    <x v="8"/>
    <s v="b. HE3-6"/>
    <x v="5"/>
    <x v="0"/>
    <n v="1160"/>
    <m/>
    <m/>
  </r>
  <r>
    <x v="8"/>
    <s v="c. HE7-10"/>
    <x v="6"/>
    <x v="0"/>
    <n v="1125"/>
    <m/>
    <m/>
  </r>
  <r>
    <x v="8"/>
    <s v="c. HE7-10"/>
    <x v="7"/>
    <x v="0"/>
    <n v="1477"/>
    <m/>
    <m/>
  </r>
  <r>
    <x v="8"/>
    <s v="c. HE7-10"/>
    <x v="8"/>
    <x v="0"/>
    <n v="1942"/>
    <m/>
    <m/>
  </r>
  <r>
    <x v="8"/>
    <s v="c. HE7-10"/>
    <x v="9"/>
    <x v="0"/>
    <n v="2212"/>
    <m/>
    <m/>
  </r>
  <r>
    <x v="8"/>
    <s v="d. HE11-14"/>
    <x v="10"/>
    <x v="0"/>
    <n v="2775"/>
    <m/>
    <m/>
  </r>
  <r>
    <x v="8"/>
    <s v="d. HE11-14"/>
    <x v="11"/>
    <x v="0"/>
    <n v="2650"/>
    <m/>
    <m/>
  </r>
  <r>
    <x v="8"/>
    <s v="d. HE11-14"/>
    <x v="12"/>
    <x v="0"/>
    <n v="2645"/>
    <m/>
    <m/>
  </r>
  <r>
    <x v="8"/>
    <s v="d. HE11-14"/>
    <x v="13"/>
    <x v="0"/>
    <n v="2673"/>
    <m/>
    <m/>
  </r>
  <r>
    <x v="8"/>
    <s v="e. HE15-18"/>
    <x v="14"/>
    <x v="0"/>
    <n v="2541"/>
    <m/>
    <m/>
  </r>
  <r>
    <x v="8"/>
    <s v="e. HE15-18"/>
    <x v="15"/>
    <x v="0"/>
    <n v="2797"/>
    <m/>
    <m/>
  </r>
  <r>
    <x v="8"/>
    <s v="e. HE15-18"/>
    <x v="16"/>
    <x v="0"/>
    <n v="2853"/>
    <m/>
    <m/>
  </r>
  <r>
    <x v="8"/>
    <s v="e. HE15-18"/>
    <x v="17"/>
    <x v="0"/>
    <n v="2833"/>
    <m/>
    <m/>
  </r>
  <r>
    <x v="8"/>
    <s v="f. HE19-22"/>
    <x v="18"/>
    <x v="0"/>
    <n v="2026"/>
    <m/>
    <m/>
  </r>
  <r>
    <x v="8"/>
    <s v="f. HE19-22"/>
    <x v="19"/>
    <x v="0"/>
    <n v="1955"/>
    <m/>
    <m/>
  </r>
  <r>
    <x v="8"/>
    <s v="f. HE19-22"/>
    <x v="20"/>
    <x v="0"/>
    <n v="2140"/>
    <m/>
    <m/>
  </r>
  <r>
    <x v="8"/>
    <s v="f. HE19-22"/>
    <x v="21"/>
    <x v="0"/>
    <n v="1910"/>
    <m/>
    <m/>
  </r>
  <r>
    <x v="8"/>
    <s v="a. HE1-2 &amp; HE23-24"/>
    <x v="22"/>
    <x v="0"/>
    <n v="1756"/>
    <m/>
    <m/>
  </r>
  <r>
    <x v="8"/>
    <s v="a. HE1-2 &amp; HE23-24"/>
    <x v="23"/>
    <x v="0"/>
    <n v="1564"/>
    <m/>
    <m/>
  </r>
  <r>
    <x v="9"/>
    <s v="a. HE1-2 &amp; HE23-24"/>
    <x v="0"/>
    <x v="0"/>
    <n v="1118"/>
    <m/>
    <m/>
  </r>
  <r>
    <x v="9"/>
    <s v="a. HE1-2 &amp; HE23-24"/>
    <x v="1"/>
    <x v="0"/>
    <n v="1062"/>
    <m/>
    <m/>
  </r>
  <r>
    <x v="9"/>
    <s v="b. HE3-6"/>
    <x v="2"/>
    <x v="0"/>
    <n v="982"/>
    <m/>
    <m/>
  </r>
  <r>
    <x v="9"/>
    <s v="b. HE3-6"/>
    <x v="3"/>
    <x v="0"/>
    <n v="983"/>
    <m/>
    <m/>
  </r>
  <r>
    <x v="9"/>
    <s v="b. HE3-6"/>
    <x v="4"/>
    <x v="0"/>
    <n v="1061"/>
    <m/>
    <m/>
  </r>
  <r>
    <x v="9"/>
    <s v="b. HE3-6"/>
    <x v="5"/>
    <x v="0"/>
    <n v="1090"/>
    <m/>
    <m/>
  </r>
  <r>
    <x v="9"/>
    <s v="c. HE7-10"/>
    <x v="6"/>
    <x v="0"/>
    <n v="1026"/>
    <m/>
    <m/>
  </r>
  <r>
    <x v="9"/>
    <s v="c. HE7-10"/>
    <x v="7"/>
    <x v="0"/>
    <n v="1228"/>
    <m/>
    <m/>
  </r>
  <r>
    <x v="9"/>
    <s v="c. HE7-10"/>
    <x v="8"/>
    <x v="0"/>
    <n v="1650"/>
    <m/>
    <m/>
  </r>
  <r>
    <x v="9"/>
    <s v="c. HE7-10"/>
    <x v="9"/>
    <x v="0"/>
    <n v="2155"/>
    <m/>
    <m/>
  </r>
  <r>
    <x v="9"/>
    <s v="d. HE11-14"/>
    <x v="10"/>
    <x v="0"/>
    <n v="2070"/>
    <m/>
    <m/>
  </r>
  <r>
    <x v="9"/>
    <s v="d. HE11-14"/>
    <x v="11"/>
    <x v="0"/>
    <n v="1797"/>
    <m/>
    <m/>
  </r>
  <r>
    <x v="9"/>
    <s v="d. HE11-14"/>
    <x v="12"/>
    <x v="0"/>
    <n v="1705"/>
    <m/>
    <m/>
  </r>
  <r>
    <x v="9"/>
    <s v="d. HE11-14"/>
    <x v="13"/>
    <x v="0"/>
    <n v="1796"/>
    <m/>
    <m/>
  </r>
  <r>
    <x v="9"/>
    <s v="e. HE15-18"/>
    <x v="14"/>
    <x v="0"/>
    <n v="2011"/>
    <m/>
    <m/>
  </r>
  <r>
    <x v="9"/>
    <s v="e. HE15-18"/>
    <x v="15"/>
    <x v="0"/>
    <n v="2131"/>
    <m/>
    <m/>
  </r>
  <r>
    <x v="9"/>
    <s v="e. HE15-18"/>
    <x v="16"/>
    <x v="0"/>
    <n v="2241"/>
    <m/>
    <m/>
  </r>
  <r>
    <x v="9"/>
    <s v="e. HE15-18"/>
    <x v="17"/>
    <x v="0"/>
    <n v="2020"/>
    <m/>
    <m/>
  </r>
  <r>
    <x v="9"/>
    <s v="f. HE19-22"/>
    <x v="18"/>
    <x v="0"/>
    <n v="1748"/>
    <m/>
    <m/>
  </r>
  <r>
    <x v="9"/>
    <s v="f. HE19-22"/>
    <x v="19"/>
    <x v="0"/>
    <n v="1871"/>
    <m/>
    <m/>
  </r>
  <r>
    <x v="9"/>
    <s v="f. HE19-22"/>
    <x v="20"/>
    <x v="0"/>
    <n v="1555"/>
    <m/>
    <m/>
  </r>
  <r>
    <x v="9"/>
    <s v="f. HE19-22"/>
    <x v="21"/>
    <x v="0"/>
    <n v="1468"/>
    <m/>
    <m/>
  </r>
  <r>
    <x v="9"/>
    <s v="a. HE1-2 &amp; HE23-24"/>
    <x v="22"/>
    <x v="0"/>
    <n v="1368"/>
    <m/>
    <m/>
  </r>
  <r>
    <x v="9"/>
    <s v="a. HE1-2 &amp; HE23-24"/>
    <x v="23"/>
    <x v="0"/>
    <n v="1251"/>
    <m/>
    <m/>
  </r>
  <r>
    <x v="10"/>
    <s v="a. HE1-2 &amp; HE23-24"/>
    <x v="0"/>
    <x v="0"/>
    <n v="1123"/>
    <m/>
    <m/>
  </r>
  <r>
    <x v="10"/>
    <s v="a. HE1-2 &amp; HE23-24"/>
    <x v="1"/>
    <x v="0"/>
    <n v="1250"/>
    <m/>
    <m/>
  </r>
  <r>
    <x v="10"/>
    <s v="b. HE3-6"/>
    <x v="2"/>
    <x v="0"/>
    <n v="1133"/>
    <m/>
    <m/>
  </r>
  <r>
    <x v="10"/>
    <s v="b. HE3-6"/>
    <x v="3"/>
    <x v="0"/>
    <n v="1104"/>
    <m/>
    <m/>
  </r>
  <r>
    <x v="10"/>
    <s v="b. HE3-6"/>
    <x v="4"/>
    <x v="0"/>
    <n v="1119"/>
    <m/>
    <m/>
  </r>
  <r>
    <x v="10"/>
    <s v="b. HE3-6"/>
    <x v="5"/>
    <x v="0"/>
    <n v="1157"/>
    <m/>
    <m/>
  </r>
  <r>
    <x v="10"/>
    <s v="c. HE7-10"/>
    <x v="6"/>
    <x v="0"/>
    <n v="1261"/>
    <m/>
    <m/>
  </r>
  <r>
    <x v="10"/>
    <s v="c. HE7-10"/>
    <x v="7"/>
    <x v="0"/>
    <n v="1528"/>
    <m/>
    <m/>
  </r>
  <r>
    <x v="10"/>
    <s v="c. HE7-10"/>
    <x v="8"/>
    <x v="0"/>
    <n v="2156"/>
    <m/>
    <m/>
  </r>
  <r>
    <x v="10"/>
    <s v="c. HE7-10"/>
    <x v="9"/>
    <x v="0"/>
    <n v="2200"/>
    <m/>
    <m/>
  </r>
  <r>
    <x v="10"/>
    <s v="d. HE11-14"/>
    <x v="10"/>
    <x v="0"/>
    <n v="1825"/>
    <m/>
    <m/>
  </r>
  <r>
    <x v="10"/>
    <s v="d. HE11-14"/>
    <x v="11"/>
    <x v="0"/>
    <n v="1541"/>
    <m/>
    <m/>
  </r>
  <r>
    <x v="10"/>
    <s v="d. HE11-14"/>
    <x v="12"/>
    <x v="0"/>
    <n v="1381"/>
    <m/>
    <m/>
  </r>
  <r>
    <x v="10"/>
    <s v="d. HE11-14"/>
    <x v="13"/>
    <x v="0"/>
    <n v="1563"/>
    <m/>
    <m/>
  </r>
  <r>
    <x v="10"/>
    <s v="e. HE15-18"/>
    <x v="14"/>
    <x v="0"/>
    <n v="1903"/>
    <m/>
    <m/>
  </r>
  <r>
    <x v="10"/>
    <s v="e. HE15-18"/>
    <x v="15"/>
    <x v="0"/>
    <n v="1685"/>
    <m/>
    <m/>
  </r>
  <r>
    <x v="10"/>
    <s v="e. HE15-18"/>
    <x v="16"/>
    <x v="0"/>
    <n v="1698"/>
    <m/>
    <m/>
  </r>
  <r>
    <x v="10"/>
    <s v="e. HE15-18"/>
    <x v="17"/>
    <x v="0"/>
    <n v="1845"/>
    <m/>
    <m/>
  </r>
  <r>
    <x v="10"/>
    <s v="f. HE19-22"/>
    <x v="18"/>
    <x v="0"/>
    <n v="1503"/>
    <m/>
    <m/>
  </r>
  <r>
    <x v="10"/>
    <s v="f. HE19-22"/>
    <x v="19"/>
    <x v="0"/>
    <n v="1558"/>
    <m/>
    <m/>
  </r>
  <r>
    <x v="10"/>
    <s v="f. HE19-22"/>
    <x v="20"/>
    <x v="0"/>
    <n v="1445"/>
    <m/>
    <m/>
  </r>
  <r>
    <x v="10"/>
    <s v="f. HE19-22"/>
    <x v="21"/>
    <x v="0"/>
    <n v="1297"/>
    <m/>
    <m/>
  </r>
  <r>
    <x v="10"/>
    <s v="a. HE1-2 &amp; HE23-24"/>
    <x v="22"/>
    <x v="0"/>
    <n v="1272"/>
    <m/>
    <m/>
  </r>
  <r>
    <x v="10"/>
    <s v="a. HE1-2 &amp; HE23-24"/>
    <x v="23"/>
    <x v="0"/>
    <n v="1166"/>
    <m/>
    <m/>
  </r>
  <r>
    <x v="11"/>
    <s v="a. HE1-2 &amp; HE23-24"/>
    <x v="0"/>
    <x v="0"/>
    <n v="1408"/>
    <m/>
    <m/>
  </r>
  <r>
    <x v="11"/>
    <s v="a. HE1-2 &amp; HE23-24"/>
    <x v="1"/>
    <x v="0"/>
    <n v="1152"/>
    <m/>
    <m/>
  </r>
  <r>
    <x v="11"/>
    <s v="b. HE3-6"/>
    <x v="2"/>
    <x v="0"/>
    <n v="1307"/>
    <m/>
    <m/>
  </r>
  <r>
    <x v="11"/>
    <s v="b. HE3-6"/>
    <x v="3"/>
    <x v="0"/>
    <n v="1257"/>
    <m/>
    <m/>
  </r>
  <r>
    <x v="11"/>
    <s v="b. HE3-6"/>
    <x v="4"/>
    <x v="0"/>
    <n v="1173"/>
    <m/>
    <m/>
  </r>
  <r>
    <x v="11"/>
    <s v="b. HE3-6"/>
    <x v="5"/>
    <x v="0"/>
    <n v="1161"/>
    <m/>
    <m/>
  </r>
  <r>
    <x v="11"/>
    <s v="c. HE7-10"/>
    <x v="6"/>
    <x v="0"/>
    <n v="1307"/>
    <m/>
    <m/>
  </r>
  <r>
    <x v="11"/>
    <s v="c. HE7-10"/>
    <x v="7"/>
    <x v="0"/>
    <n v="1569"/>
    <m/>
    <m/>
  </r>
  <r>
    <x v="11"/>
    <s v="c. HE7-10"/>
    <x v="8"/>
    <x v="0"/>
    <n v="1839"/>
    <m/>
    <m/>
  </r>
  <r>
    <x v="11"/>
    <s v="c. HE7-10"/>
    <x v="9"/>
    <x v="0"/>
    <n v="2104"/>
    <m/>
    <m/>
  </r>
  <r>
    <x v="11"/>
    <s v="d. HE11-14"/>
    <x v="10"/>
    <x v="0"/>
    <n v="1847"/>
    <m/>
    <m/>
  </r>
  <r>
    <x v="11"/>
    <s v="d. HE11-14"/>
    <x v="11"/>
    <x v="0"/>
    <n v="1573"/>
    <m/>
    <m/>
  </r>
  <r>
    <x v="11"/>
    <s v="d. HE11-14"/>
    <x v="12"/>
    <x v="0"/>
    <n v="1433"/>
    <m/>
    <m/>
  </r>
  <r>
    <x v="11"/>
    <s v="d. HE11-14"/>
    <x v="13"/>
    <x v="0"/>
    <n v="1499"/>
    <m/>
    <m/>
  </r>
  <r>
    <x v="11"/>
    <s v="e. HE15-18"/>
    <x v="14"/>
    <x v="0"/>
    <n v="1699"/>
    <m/>
    <m/>
  </r>
  <r>
    <x v="11"/>
    <s v="e. HE15-18"/>
    <x v="15"/>
    <x v="0"/>
    <n v="1688"/>
    <m/>
    <m/>
  </r>
  <r>
    <x v="11"/>
    <s v="e. HE15-18"/>
    <x v="16"/>
    <x v="0"/>
    <n v="1673"/>
    <m/>
    <m/>
  </r>
  <r>
    <x v="11"/>
    <s v="e. HE15-18"/>
    <x v="17"/>
    <x v="0"/>
    <n v="1711"/>
    <m/>
    <m/>
  </r>
  <r>
    <x v="11"/>
    <s v="f. HE19-22"/>
    <x v="18"/>
    <x v="0"/>
    <n v="1755"/>
    <m/>
    <m/>
  </r>
  <r>
    <x v="11"/>
    <s v="f. HE19-22"/>
    <x v="19"/>
    <x v="0"/>
    <n v="1562"/>
    <m/>
    <m/>
  </r>
  <r>
    <x v="11"/>
    <s v="f. HE19-22"/>
    <x v="20"/>
    <x v="0"/>
    <n v="1641"/>
    <m/>
    <m/>
  </r>
  <r>
    <x v="11"/>
    <s v="f. HE19-22"/>
    <x v="21"/>
    <x v="0"/>
    <n v="1453"/>
    <m/>
    <m/>
  </r>
  <r>
    <x v="11"/>
    <s v="a. HE1-2 &amp; HE23-24"/>
    <x v="22"/>
    <x v="0"/>
    <n v="1469"/>
    <m/>
    <m/>
  </r>
  <r>
    <x v="11"/>
    <s v="a. HE1-2 &amp; HE23-24"/>
    <x v="23"/>
    <x v="0"/>
    <n v="1344"/>
    <m/>
    <m/>
  </r>
  <r>
    <x v="12"/>
    <m/>
    <x v="24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E762BD-1045-44F6-BDB5-83B2B9E82D91}" name="PivotTable1" cacheId="39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I4:L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4 ECRS " fld="4" subtotal="average" baseField="3" baseItem="13"/>
    <dataField name="2025 ECRS (2024 Method) " fld="5" subtotal="average" baseField="3" baseItem="13"/>
    <dataField name="2025 ECRS (Proposed)" fld="6" subtotal="average" baseField="3" baseItem="13"/>
  </dataFields>
  <chartFormats count="3">
    <chartFormat chart="263" format="8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8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7E8B93-0507-47C7-8D67-C0B0DD552D74}" name="PivotTable2" cacheId="39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9">
  <location ref="I33:L45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4 ECRS " fld="4" subtotal="average" baseField="0" baseItem="4"/>
    <dataField name="2025 ECRS (2024 Method)" fld="5" subtotal="average" baseField="0" baseItem="4"/>
    <dataField name="2025 ECRS (Proposed)" fld="6" subtotal="average" baseField="0" baseItem="0"/>
  </dataFields>
  <formats count="1">
    <format dxfId="1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</formats>
  <chartFormats count="3">
    <chartFormat chart="59" format="7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9" format="8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3.8" x14ac:dyDescent="0.25"/>
  <sheetData>
    <row r="1" spans="1:13" ht="17.399999999999999" x14ac:dyDescent="0.25">
      <c r="G1" s="1" t="s">
        <v>27</v>
      </c>
    </row>
    <row r="2" spans="1:13" ht="17.39999999999999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7.399999999999999" x14ac:dyDescent="0.25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7.399999999999999" x14ac:dyDescent="0.25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7.399999999999999" x14ac:dyDescent="0.25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7.399999999999999" x14ac:dyDescent="0.25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7.399999999999999" x14ac:dyDescent="0.25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7.399999999999999" x14ac:dyDescent="0.25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7.399999999999999" x14ac:dyDescent="0.25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7.399999999999999" x14ac:dyDescent="0.25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7.399999999999999" x14ac:dyDescent="0.25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7.399999999999999" x14ac:dyDescent="0.25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7.399999999999999" x14ac:dyDescent="0.25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7.399999999999999" x14ac:dyDescent="0.25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7.399999999999999" x14ac:dyDescent="0.25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7.399999999999999" x14ac:dyDescent="0.25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7.399999999999999" x14ac:dyDescent="0.25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7.399999999999999" x14ac:dyDescent="0.25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7.399999999999999" x14ac:dyDescent="0.25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7.399999999999999" x14ac:dyDescent="0.25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7.399999999999999" x14ac:dyDescent="0.25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7.399999999999999" x14ac:dyDescent="0.25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7.399999999999999" x14ac:dyDescent="0.25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7.399999999999999" x14ac:dyDescent="0.25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7.399999999999999" x14ac:dyDescent="0.25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7.399999999999999" x14ac:dyDescent="0.25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sheetPr codeName="Sheet2"/>
  <dimension ref="A1:AI53"/>
  <sheetViews>
    <sheetView zoomScale="80" zoomScaleNormal="80" workbookViewId="0">
      <selection activeCell="G51" sqref="G51"/>
    </sheetView>
  </sheetViews>
  <sheetFormatPr defaultRowHeight="13.8" x14ac:dyDescent="0.25"/>
  <sheetData>
    <row r="1" spans="1:35" ht="17.399999999999999" x14ac:dyDescent="0.25">
      <c r="G1" s="1" t="s">
        <v>33</v>
      </c>
    </row>
    <row r="2" spans="1:35" ht="17.399999999999999" x14ac:dyDescent="0.25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7.399999999999999" x14ac:dyDescent="0.25">
      <c r="A3" s="2">
        <v>1</v>
      </c>
      <c r="B3" s="6">
        <v>1071</v>
      </c>
      <c r="C3" s="6">
        <v>1208</v>
      </c>
      <c r="D3" s="6">
        <v>969</v>
      </c>
      <c r="E3" s="6">
        <v>936</v>
      </c>
      <c r="F3" s="6">
        <v>1303</v>
      </c>
      <c r="G3" s="6">
        <v>1201</v>
      </c>
      <c r="H3" s="6">
        <v>1522</v>
      </c>
      <c r="I3" s="6">
        <v>1606</v>
      </c>
      <c r="J3" s="6">
        <v>1428</v>
      </c>
      <c r="K3" s="6">
        <v>1118</v>
      </c>
      <c r="L3" s="6">
        <v>1123</v>
      </c>
      <c r="M3" s="6">
        <v>1408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7.399999999999999" x14ac:dyDescent="0.25">
      <c r="A4" s="2">
        <v>2</v>
      </c>
      <c r="B4" s="6">
        <v>1081</v>
      </c>
      <c r="C4" s="6">
        <v>1164</v>
      </c>
      <c r="D4" s="6">
        <v>889</v>
      </c>
      <c r="E4" s="6">
        <v>899</v>
      </c>
      <c r="F4" s="6">
        <v>1298</v>
      </c>
      <c r="G4" s="6">
        <v>1321</v>
      </c>
      <c r="H4" s="6">
        <v>1500</v>
      </c>
      <c r="I4" s="6">
        <v>1590</v>
      </c>
      <c r="J4" s="6">
        <v>1390</v>
      </c>
      <c r="K4" s="6">
        <v>1062</v>
      </c>
      <c r="L4" s="6">
        <v>1250</v>
      </c>
      <c r="M4" s="6">
        <v>1152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7.399999999999999" x14ac:dyDescent="0.25">
      <c r="A5" s="2">
        <v>3</v>
      </c>
      <c r="B5" s="6">
        <v>1099</v>
      </c>
      <c r="C5" s="6">
        <v>1379</v>
      </c>
      <c r="D5" s="6">
        <v>969</v>
      </c>
      <c r="E5" s="6">
        <v>961</v>
      </c>
      <c r="F5" s="6">
        <v>1409</v>
      </c>
      <c r="G5" s="6">
        <v>1403</v>
      </c>
      <c r="H5" s="6">
        <v>1585</v>
      </c>
      <c r="I5" s="6">
        <v>1491</v>
      </c>
      <c r="J5" s="6">
        <v>1226</v>
      </c>
      <c r="K5" s="6">
        <v>982</v>
      </c>
      <c r="L5" s="6">
        <v>1133</v>
      </c>
      <c r="M5" s="6">
        <v>1307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7.399999999999999" x14ac:dyDescent="0.25">
      <c r="A6" s="2">
        <v>4</v>
      </c>
      <c r="B6" s="6">
        <v>1128</v>
      </c>
      <c r="C6" s="6">
        <v>1197</v>
      </c>
      <c r="D6" s="6">
        <v>906</v>
      </c>
      <c r="E6" s="6">
        <v>985</v>
      </c>
      <c r="F6" s="6">
        <v>1269</v>
      </c>
      <c r="G6" s="6">
        <v>1407</v>
      </c>
      <c r="H6" s="6">
        <v>1413</v>
      </c>
      <c r="I6" s="6">
        <v>1441</v>
      </c>
      <c r="J6" s="6">
        <v>1303</v>
      </c>
      <c r="K6" s="6">
        <v>983</v>
      </c>
      <c r="L6" s="6">
        <v>1104</v>
      </c>
      <c r="M6" s="6">
        <v>1257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7.399999999999999" x14ac:dyDescent="0.25">
      <c r="A7" s="2">
        <v>5</v>
      </c>
      <c r="B7" s="6">
        <v>1118</v>
      </c>
      <c r="C7" s="6">
        <v>1413</v>
      </c>
      <c r="D7" s="6">
        <v>1027</v>
      </c>
      <c r="E7" s="6">
        <v>935</v>
      </c>
      <c r="F7" s="6">
        <v>1443</v>
      </c>
      <c r="G7" s="6">
        <v>1327</v>
      </c>
      <c r="H7" s="6">
        <v>1360</v>
      </c>
      <c r="I7" s="6">
        <v>1408</v>
      </c>
      <c r="J7" s="6">
        <v>1212</v>
      </c>
      <c r="K7" s="6">
        <v>1061</v>
      </c>
      <c r="L7" s="6">
        <v>1119</v>
      </c>
      <c r="M7" s="6">
        <v>1173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7.399999999999999" x14ac:dyDescent="0.25">
      <c r="A8" s="2">
        <v>6</v>
      </c>
      <c r="B8" s="6">
        <v>1108</v>
      </c>
      <c r="C8" s="6">
        <v>1478</v>
      </c>
      <c r="D8" s="6">
        <v>1263</v>
      </c>
      <c r="E8" s="6">
        <v>1079</v>
      </c>
      <c r="F8" s="6">
        <v>1172</v>
      </c>
      <c r="G8" s="6">
        <v>1296</v>
      </c>
      <c r="H8" s="6">
        <v>1389</v>
      </c>
      <c r="I8" s="6">
        <v>1390</v>
      </c>
      <c r="J8" s="6">
        <v>1160</v>
      </c>
      <c r="K8" s="6">
        <v>1090</v>
      </c>
      <c r="L8" s="6">
        <v>1157</v>
      </c>
      <c r="M8" s="6">
        <v>1161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7.399999999999999" x14ac:dyDescent="0.25">
      <c r="A9" s="2">
        <v>7</v>
      </c>
      <c r="B9" s="6">
        <v>1609</v>
      </c>
      <c r="C9" s="6">
        <v>1687</v>
      </c>
      <c r="D9" s="6">
        <v>1283</v>
      </c>
      <c r="E9" s="6">
        <v>1126</v>
      </c>
      <c r="F9" s="6">
        <v>1339</v>
      </c>
      <c r="G9" s="6">
        <v>1407</v>
      </c>
      <c r="H9" s="6">
        <v>1506</v>
      </c>
      <c r="I9" s="6">
        <v>1328</v>
      </c>
      <c r="J9" s="6">
        <v>1125</v>
      </c>
      <c r="K9" s="6">
        <v>1026</v>
      </c>
      <c r="L9" s="6">
        <v>1261</v>
      </c>
      <c r="M9" s="6">
        <v>1307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7.399999999999999" x14ac:dyDescent="0.25">
      <c r="A10" s="2">
        <v>8</v>
      </c>
      <c r="B10" s="6">
        <v>1692</v>
      </c>
      <c r="C10" s="6">
        <v>1939</v>
      </c>
      <c r="D10" s="6">
        <v>1463</v>
      </c>
      <c r="E10" s="6">
        <v>1328</v>
      </c>
      <c r="F10" s="6">
        <v>1899</v>
      </c>
      <c r="G10" s="6">
        <v>2006</v>
      </c>
      <c r="H10" s="6">
        <v>1877</v>
      </c>
      <c r="I10" s="6">
        <v>1729</v>
      </c>
      <c r="J10" s="6">
        <v>1477</v>
      </c>
      <c r="K10" s="6">
        <v>1228</v>
      </c>
      <c r="L10" s="6">
        <v>1528</v>
      </c>
      <c r="M10" s="6">
        <v>1569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7.399999999999999" x14ac:dyDescent="0.25">
      <c r="A11" s="2">
        <v>9</v>
      </c>
      <c r="B11" s="6">
        <v>2284</v>
      </c>
      <c r="C11" s="6">
        <v>2577</v>
      </c>
      <c r="D11" s="6">
        <v>2097</v>
      </c>
      <c r="E11" s="6">
        <v>1719</v>
      </c>
      <c r="F11" s="6">
        <v>2532</v>
      </c>
      <c r="G11" s="6">
        <v>2593</v>
      </c>
      <c r="H11" s="6">
        <v>1862</v>
      </c>
      <c r="I11" s="6">
        <v>2055</v>
      </c>
      <c r="J11" s="6">
        <v>1942</v>
      </c>
      <c r="K11" s="6">
        <v>1650</v>
      </c>
      <c r="L11" s="6">
        <v>2156</v>
      </c>
      <c r="M11" s="6">
        <v>1839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7.399999999999999" x14ac:dyDescent="0.25">
      <c r="A12" s="2">
        <v>10</v>
      </c>
      <c r="B12" s="6">
        <v>2608</v>
      </c>
      <c r="C12" s="6">
        <v>2737</v>
      </c>
      <c r="D12" s="6">
        <v>2179</v>
      </c>
      <c r="E12" s="6">
        <v>1911</v>
      </c>
      <c r="F12" s="6">
        <v>2319</v>
      </c>
      <c r="G12" s="6">
        <v>2030</v>
      </c>
      <c r="H12" s="6">
        <v>2162</v>
      </c>
      <c r="I12" s="6">
        <v>2127</v>
      </c>
      <c r="J12" s="6">
        <v>2212</v>
      </c>
      <c r="K12" s="6">
        <v>2155</v>
      </c>
      <c r="L12" s="6">
        <v>2200</v>
      </c>
      <c r="M12" s="6">
        <v>2104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7.399999999999999" x14ac:dyDescent="0.25">
      <c r="A13" s="2">
        <v>11</v>
      </c>
      <c r="B13" s="6">
        <v>2307</v>
      </c>
      <c r="C13" s="6">
        <v>2373</v>
      </c>
      <c r="D13" s="6">
        <v>2258</v>
      </c>
      <c r="E13" s="6">
        <v>1776</v>
      </c>
      <c r="F13" s="6">
        <v>2434</v>
      </c>
      <c r="G13" s="6">
        <v>2149</v>
      </c>
      <c r="H13" s="6">
        <v>2243</v>
      </c>
      <c r="I13" s="6">
        <v>2644</v>
      </c>
      <c r="J13" s="6">
        <v>2775</v>
      </c>
      <c r="K13" s="6">
        <v>2070</v>
      </c>
      <c r="L13" s="6">
        <v>1825</v>
      </c>
      <c r="M13" s="6">
        <v>1847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7.399999999999999" x14ac:dyDescent="0.25">
      <c r="A14" s="2">
        <v>12</v>
      </c>
      <c r="B14" s="6">
        <v>1935</v>
      </c>
      <c r="C14" s="6">
        <v>1854</v>
      </c>
      <c r="D14" s="6">
        <v>1960</v>
      </c>
      <c r="E14" s="6">
        <v>1843</v>
      </c>
      <c r="F14" s="6">
        <v>2213</v>
      </c>
      <c r="G14" s="6">
        <v>2286</v>
      </c>
      <c r="H14" s="6">
        <v>2386</v>
      </c>
      <c r="I14" s="6">
        <v>2529</v>
      </c>
      <c r="J14" s="6">
        <v>2650</v>
      </c>
      <c r="K14" s="6">
        <v>1797</v>
      </c>
      <c r="L14" s="6">
        <v>1541</v>
      </c>
      <c r="M14" s="6">
        <v>1573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7.399999999999999" x14ac:dyDescent="0.25">
      <c r="A15" s="2">
        <v>13</v>
      </c>
      <c r="B15" s="6">
        <v>1813</v>
      </c>
      <c r="C15" s="6">
        <v>1746</v>
      </c>
      <c r="D15" s="6">
        <v>1592</v>
      </c>
      <c r="E15" s="6">
        <v>1715</v>
      </c>
      <c r="F15" s="6">
        <v>2171</v>
      </c>
      <c r="G15" s="6">
        <v>2290</v>
      </c>
      <c r="H15" s="6">
        <v>2383</v>
      </c>
      <c r="I15" s="6">
        <v>2673</v>
      </c>
      <c r="J15" s="6">
        <v>2645</v>
      </c>
      <c r="K15" s="6">
        <v>1705</v>
      </c>
      <c r="L15" s="6">
        <v>1381</v>
      </c>
      <c r="M15" s="6">
        <v>1433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7.399999999999999" x14ac:dyDescent="0.25">
      <c r="A16" s="2">
        <v>14</v>
      </c>
      <c r="B16" s="6">
        <v>1595</v>
      </c>
      <c r="C16" s="6">
        <v>1665</v>
      </c>
      <c r="D16" s="6">
        <v>1543</v>
      </c>
      <c r="E16" s="6">
        <v>1796</v>
      </c>
      <c r="F16" s="6">
        <v>2514</v>
      </c>
      <c r="G16" s="6">
        <v>2573</v>
      </c>
      <c r="H16" s="6">
        <v>2568</v>
      </c>
      <c r="I16" s="6">
        <v>2749</v>
      </c>
      <c r="J16" s="6">
        <v>2673</v>
      </c>
      <c r="K16" s="6">
        <v>1796</v>
      </c>
      <c r="L16" s="6">
        <v>1563</v>
      </c>
      <c r="M16" s="6">
        <v>1499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7.399999999999999" x14ac:dyDescent="0.25">
      <c r="A17" s="2">
        <v>15</v>
      </c>
      <c r="B17" s="6">
        <v>1772</v>
      </c>
      <c r="C17" s="6">
        <v>1692</v>
      </c>
      <c r="D17" s="6">
        <v>1909</v>
      </c>
      <c r="E17" s="6">
        <v>1906</v>
      </c>
      <c r="F17" s="6">
        <v>2518</v>
      </c>
      <c r="G17" s="6">
        <v>2503</v>
      </c>
      <c r="H17" s="6">
        <v>2389</v>
      </c>
      <c r="I17" s="6">
        <v>2677</v>
      </c>
      <c r="J17" s="6">
        <v>2541</v>
      </c>
      <c r="K17" s="6">
        <v>2011</v>
      </c>
      <c r="L17" s="6">
        <v>1903</v>
      </c>
      <c r="M17" s="6">
        <v>1699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7.399999999999999" x14ac:dyDescent="0.25">
      <c r="A18" s="2">
        <v>16</v>
      </c>
      <c r="B18" s="6">
        <v>1502</v>
      </c>
      <c r="C18" s="6">
        <v>1828</v>
      </c>
      <c r="D18" s="6">
        <v>2035</v>
      </c>
      <c r="E18" s="6">
        <v>1863</v>
      </c>
      <c r="F18" s="6">
        <v>2627</v>
      </c>
      <c r="G18" s="6">
        <v>2504</v>
      </c>
      <c r="H18" s="6">
        <v>2666</v>
      </c>
      <c r="I18" s="6">
        <v>2793</v>
      </c>
      <c r="J18" s="6">
        <v>2797</v>
      </c>
      <c r="K18" s="6">
        <v>2131</v>
      </c>
      <c r="L18" s="6">
        <v>1685</v>
      </c>
      <c r="M18" s="6">
        <v>1688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7.399999999999999" x14ac:dyDescent="0.25">
      <c r="A19" s="2">
        <v>17</v>
      </c>
      <c r="B19" s="6">
        <v>1667</v>
      </c>
      <c r="C19" s="6">
        <v>1745</v>
      </c>
      <c r="D19" s="6">
        <v>2252</v>
      </c>
      <c r="E19" s="6">
        <v>2067</v>
      </c>
      <c r="F19" s="6">
        <v>3007</v>
      </c>
      <c r="G19" s="6">
        <v>2804</v>
      </c>
      <c r="H19" s="6">
        <v>2659</v>
      </c>
      <c r="I19" s="6">
        <v>2958</v>
      </c>
      <c r="J19" s="6">
        <v>2853</v>
      </c>
      <c r="K19" s="6">
        <v>2241</v>
      </c>
      <c r="L19" s="6">
        <v>1698</v>
      </c>
      <c r="M19" s="6">
        <v>1673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7.399999999999999" x14ac:dyDescent="0.25">
      <c r="A20" s="2">
        <v>18</v>
      </c>
      <c r="B20" s="6">
        <v>1694</v>
      </c>
      <c r="C20" s="6">
        <v>1663</v>
      </c>
      <c r="D20" s="6">
        <v>2217</v>
      </c>
      <c r="E20" s="6">
        <v>2225</v>
      </c>
      <c r="F20" s="6">
        <v>2935</v>
      </c>
      <c r="G20" s="6">
        <v>2664</v>
      </c>
      <c r="H20" s="6">
        <v>2592</v>
      </c>
      <c r="I20" s="6">
        <v>2906</v>
      </c>
      <c r="J20" s="6">
        <v>2833</v>
      </c>
      <c r="K20" s="6">
        <v>2020</v>
      </c>
      <c r="L20" s="6">
        <v>1845</v>
      </c>
      <c r="M20" s="6">
        <v>1711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7.399999999999999" x14ac:dyDescent="0.25">
      <c r="A21" s="2">
        <v>19</v>
      </c>
      <c r="B21" s="6">
        <v>1543</v>
      </c>
      <c r="C21" s="6">
        <v>1840</v>
      </c>
      <c r="D21" s="6">
        <v>1912</v>
      </c>
      <c r="E21" s="6">
        <v>1622</v>
      </c>
      <c r="F21" s="6">
        <v>2370</v>
      </c>
      <c r="G21" s="6">
        <v>2475</v>
      </c>
      <c r="H21" s="6">
        <v>2467</v>
      </c>
      <c r="I21" s="6">
        <v>2761</v>
      </c>
      <c r="J21" s="6">
        <v>2026</v>
      </c>
      <c r="K21" s="6">
        <v>1748</v>
      </c>
      <c r="L21" s="6">
        <v>1503</v>
      </c>
      <c r="M21" s="6">
        <v>1755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7.399999999999999" x14ac:dyDescent="0.25">
      <c r="A22" s="2">
        <v>20</v>
      </c>
      <c r="B22" s="6">
        <v>1428</v>
      </c>
      <c r="C22" s="6">
        <v>1439</v>
      </c>
      <c r="D22" s="6">
        <v>1748</v>
      </c>
      <c r="E22" s="6">
        <v>1552</v>
      </c>
      <c r="F22" s="6">
        <v>1856</v>
      </c>
      <c r="G22" s="6">
        <v>2229</v>
      </c>
      <c r="H22" s="6">
        <v>2206</v>
      </c>
      <c r="I22" s="6">
        <v>2559</v>
      </c>
      <c r="J22" s="6">
        <v>1955</v>
      </c>
      <c r="K22" s="6">
        <v>1871</v>
      </c>
      <c r="L22" s="6">
        <v>1558</v>
      </c>
      <c r="M22" s="6">
        <v>1562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7.399999999999999" x14ac:dyDescent="0.25">
      <c r="A23" s="2">
        <v>21</v>
      </c>
      <c r="B23" s="6">
        <v>1393</v>
      </c>
      <c r="C23" s="6">
        <v>1431</v>
      </c>
      <c r="D23" s="6">
        <v>1480</v>
      </c>
      <c r="E23" s="6">
        <v>1343</v>
      </c>
      <c r="F23" s="6">
        <v>1992</v>
      </c>
      <c r="G23" s="6">
        <v>2243</v>
      </c>
      <c r="H23" s="6">
        <v>2298</v>
      </c>
      <c r="I23" s="6">
        <v>2448</v>
      </c>
      <c r="J23" s="6">
        <v>2140</v>
      </c>
      <c r="K23" s="6">
        <v>1555</v>
      </c>
      <c r="L23" s="6">
        <v>1445</v>
      </c>
      <c r="M23" s="6">
        <v>1641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7.399999999999999" x14ac:dyDescent="0.25">
      <c r="A24" s="2">
        <v>22</v>
      </c>
      <c r="B24" s="6">
        <v>1416</v>
      </c>
      <c r="C24" s="6">
        <v>1410</v>
      </c>
      <c r="D24" s="6">
        <v>1245</v>
      </c>
      <c r="E24" s="6">
        <v>1290</v>
      </c>
      <c r="F24" s="6">
        <v>2084</v>
      </c>
      <c r="G24" s="6">
        <v>2106</v>
      </c>
      <c r="H24" s="6">
        <v>2204</v>
      </c>
      <c r="I24" s="6">
        <v>2354</v>
      </c>
      <c r="J24" s="6">
        <v>1910</v>
      </c>
      <c r="K24" s="6">
        <v>1468</v>
      </c>
      <c r="L24" s="6">
        <v>1297</v>
      </c>
      <c r="M24" s="6">
        <v>1453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7.399999999999999" x14ac:dyDescent="0.25">
      <c r="A25" s="2">
        <v>23</v>
      </c>
      <c r="B25" s="6">
        <v>1220</v>
      </c>
      <c r="C25" s="6">
        <v>1361</v>
      </c>
      <c r="D25" s="6">
        <v>1154</v>
      </c>
      <c r="E25" s="6">
        <v>1168</v>
      </c>
      <c r="F25" s="6">
        <v>1564</v>
      </c>
      <c r="G25" s="6">
        <v>1719</v>
      </c>
      <c r="H25" s="6">
        <v>2075</v>
      </c>
      <c r="I25" s="6">
        <v>2079</v>
      </c>
      <c r="J25" s="6">
        <v>1756</v>
      </c>
      <c r="K25" s="6">
        <v>1368</v>
      </c>
      <c r="L25" s="6">
        <v>1272</v>
      </c>
      <c r="M25" s="6">
        <v>1469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7.399999999999999" x14ac:dyDescent="0.25">
      <c r="A26" s="2">
        <v>24</v>
      </c>
      <c r="B26" s="6">
        <v>1207</v>
      </c>
      <c r="C26" s="6">
        <v>1194</v>
      </c>
      <c r="D26" s="6">
        <v>1110</v>
      </c>
      <c r="E26" s="6">
        <v>1082</v>
      </c>
      <c r="F26" s="6">
        <v>1447</v>
      </c>
      <c r="G26" s="6">
        <v>1673</v>
      </c>
      <c r="H26" s="6">
        <v>1871</v>
      </c>
      <c r="I26" s="6">
        <v>1833</v>
      </c>
      <c r="J26" s="6">
        <v>1564</v>
      </c>
      <c r="K26" s="6">
        <v>1251</v>
      </c>
      <c r="L26" s="6">
        <v>1166</v>
      </c>
      <c r="M26" s="6">
        <v>1344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2844-DA37-429B-9A24-D0FCD55866F9}">
  <sheetPr codeName="Sheet3"/>
  <dimension ref="A1:M26"/>
  <sheetViews>
    <sheetView tabSelected="1" workbookViewId="0">
      <selection activeCell="B3" sqref="B3:H26"/>
    </sheetView>
  </sheetViews>
  <sheetFormatPr defaultRowHeight="13.8" x14ac:dyDescent="0.25"/>
  <sheetData>
    <row r="1" spans="1:13" ht="17.399999999999999" x14ac:dyDescent="0.25">
      <c r="G1" s="1" t="s">
        <v>33</v>
      </c>
    </row>
    <row r="2" spans="1:13" ht="17.399999999999999" x14ac:dyDescent="0.25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3" ht="17.399999999999999" x14ac:dyDescent="0.25">
      <c r="A3" s="2">
        <v>1</v>
      </c>
      <c r="B3" s="6">
        <v>737.91638913365887</v>
      </c>
      <c r="C3" s="6">
        <v>640.40028960136169</v>
      </c>
      <c r="D3" s="6">
        <v>580.27545144999897</v>
      </c>
      <c r="E3" s="6">
        <v>779.89662368749941</v>
      </c>
      <c r="F3" s="6">
        <v>781.83451945419813</v>
      </c>
      <c r="G3" s="6">
        <v>769.86489843718095</v>
      </c>
      <c r="H3" s="6">
        <v>844.86580932397419</v>
      </c>
      <c r="I3" s="6"/>
      <c r="J3" s="6"/>
      <c r="K3" s="6"/>
      <c r="L3" s="6"/>
      <c r="M3" s="6"/>
    </row>
    <row r="4" spans="1:13" ht="17.399999999999999" x14ac:dyDescent="0.25">
      <c r="A4" s="2">
        <v>2</v>
      </c>
      <c r="B4" s="6">
        <v>793.82482865502959</v>
      </c>
      <c r="C4" s="6">
        <v>618.17034497149734</v>
      </c>
      <c r="D4" s="6">
        <v>658.79123720000337</v>
      </c>
      <c r="E4" s="6">
        <v>741.7490812911019</v>
      </c>
      <c r="F4" s="6">
        <v>881.98802079682832</v>
      </c>
      <c r="G4" s="6">
        <v>752.94120909784044</v>
      </c>
      <c r="H4" s="6">
        <v>755.3798471162645</v>
      </c>
      <c r="I4" s="6"/>
      <c r="J4" s="6"/>
      <c r="K4" s="6"/>
      <c r="L4" s="6"/>
      <c r="M4" s="6"/>
    </row>
    <row r="5" spans="1:13" ht="17.399999999999999" x14ac:dyDescent="0.25">
      <c r="A5" s="2">
        <v>3</v>
      </c>
      <c r="B5" s="6">
        <v>780.67509993812109</v>
      </c>
      <c r="C5" s="6">
        <v>664.3543718786417</v>
      </c>
      <c r="D5" s="6">
        <v>707.33900959999721</v>
      </c>
      <c r="E5" s="6">
        <v>694.19905842500066</v>
      </c>
      <c r="F5" s="6">
        <v>995.99723004466125</v>
      </c>
      <c r="G5" s="6">
        <v>811.59774391974418</v>
      </c>
      <c r="H5" s="6">
        <v>779.86132426832296</v>
      </c>
      <c r="I5" s="6"/>
      <c r="J5" s="6"/>
      <c r="K5" s="6"/>
      <c r="L5" s="6"/>
      <c r="M5" s="6"/>
    </row>
    <row r="6" spans="1:13" ht="17.399999999999999" x14ac:dyDescent="0.25">
      <c r="A6" s="2">
        <v>4</v>
      </c>
      <c r="B6" s="6">
        <v>759.08580506143539</v>
      </c>
      <c r="C6" s="6">
        <v>696.41411062932104</v>
      </c>
      <c r="D6" s="6">
        <v>690.82696541776045</v>
      </c>
      <c r="E6" s="6">
        <v>801.66974423366037</v>
      </c>
      <c r="F6" s="6">
        <v>867.38637062546047</v>
      </c>
      <c r="G6" s="6">
        <v>817.35433219999834</v>
      </c>
      <c r="H6" s="6">
        <v>794.7964787772645</v>
      </c>
      <c r="I6" s="6"/>
      <c r="J6" s="6"/>
      <c r="K6" s="6"/>
      <c r="L6" s="6"/>
      <c r="M6" s="6"/>
    </row>
    <row r="7" spans="1:13" ht="17.399999999999999" x14ac:dyDescent="0.25">
      <c r="A7" s="2">
        <v>5</v>
      </c>
      <c r="B7" s="6">
        <v>816.51282466866269</v>
      </c>
      <c r="C7" s="6">
        <v>783.20727503432101</v>
      </c>
      <c r="D7" s="6">
        <v>745.78750465449548</v>
      </c>
      <c r="E7" s="6">
        <v>774.9520472472409</v>
      </c>
      <c r="F7" s="6">
        <v>1016.9802427692</v>
      </c>
      <c r="G7" s="6">
        <v>915.49621059050025</v>
      </c>
      <c r="H7" s="6">
        <v>722.7500906253855</v>
      </c>
      <c r="I7" s="6"/>
      <c r="J7" s="6"/>
      <c r="K7" s="6"/>
      <c r="L7" s="6"/>
      <c r="M7" s="6"/>
    </row>
    <row r="8" spans="1:13" ht="17.399999999999999" x14ac:dyDescent="0.25">
      <c r="A8" s="2">
        <v>6</v>
      </c>
      <c r="B8" s="6">
        <v>959.16026077038259</v>
      </c>
      <c r="C8" s="6">
        <v>730.73075282560467</v>
      </c>
      <c r="D8" s="6">
        <v>757.18913694528726</v>
      </c>
      <c r="E8" s="6">
        <v>834.38907792212262</v>
      </c>
      <c r="F8" s="6">
        <v>820.23216019162976</v>
      </c>
      <c r="G8" s="6">
        <v>828.81997179999905</v>
      </c>
      <c r="H8" s="6">
        <v>813.05950662966347</v>
      </c>
      <c r="I8" s="6"/>
      <c r="J8" s="6"/>
      <c r="K8" s="6"/>
      <c r="L8" s="6"/>
      <c r="M8" s="6"/>
    </row>
    <row r="9" spans="1:13" ht="17.399999999999999" x14ac:dyDescent="0.25">
      <c r="A9" s="2">
        <v>7</v>
      </c>
      <c r="B9" s="6">
        <v>1061.0341519342428</v>
      </c>
      <c r="C9" s="6">
        <v>870.34930820500404</v>
      </c>
      <c r="D9" s="6">
        <v>789.20177053880207</v>
      </c>
      <c r="E9" s="6">
        <v>848.36094947348408</v>
      </c>
      <c r="F9" s="6">
        <v>1042.326797071247</v>
      </c>
      <c r="G9" s="6">
        <v>802.20564867120527</v>
      </c>
      <c r="H9" s="6">
        <v>949.6913640109924</v>
      </c>
      <c r="I9" s="6"/>
      <c r="J9" s="6"/>
      <c r="K9" s="6"/>
      <c r="L9" s="6"/>
      <c r="M9" s="6"/>
    </row>
    <row r="10" spans="1:13" ht="17.399999999999999" x14ac:dyDescent="0.25">
      <c r="A10" s="2">
        <v>8</v>
      </c>
      <c r="B10" s="6">
        <v>1124.9852302465108</v>
      </c>
      <c r="C10" s="6">
        <v>910.67990130470423</v>
      </c>
      <c r="D10" s="6">
        <v>994.68389367999907</v>
      </c>
      <c r="E10" s="6">
        <v>926.53521858799888</v>
      </c>
      <c r="F10" s="6">
        <v>1862.6377873374961</v>
      </c>
      <c r="G10" s="6">
        <v>1692.4083555249979</v>
      </c>
      <c r="H10" s="6">
        <v>1529.287369700013</v>
      </c>
      <c r="I10" s="6"/>
      <c r="J10" s="6"/>
      <c r="K10" s="6"/>
      <c r="L10" s="6"/>
      <c r="M10" s="6"/>
    </row>
    <row r="11" spans="1:13" ht="17.399999999999999" x14ac:dyDescent="0.25">
      <c r="A11" s="2">
        <v>9</v>
      </c>
      <c r="B11" s="6">
        <v>1777.735374146504</v>
      </c>
      <c r="C11" s="6">
        <v>2021.637266400001</v>
      </c>
      <c r="D11" s="6">
        <v>1942.0587628499929</v>
      </c>
      <c r="E11" s="6">
        <v>2157.7045278199989</v>
      </c>
      <c r="F11" s="6">
        <v>2629.6782580900071</v>
      </c>
      <c r="G11" s="6">
        <v>2394.6258309599971</v>
      </c>
      <c r="H11" s="6">
        <v>2465.7970526999989</v>
      </c>
      <c r="I11" s="6"/>
      <c r="J11" s="6"/>
      <c r="K11" s="6"/>
      <c r="L11" s="6"/>
      <c r="M11" s="6"/>
    </row>
    <row r="12" spans="1:13" ht="17.399999999999999" x14ac:dyDescent="0.25">
      <c r="A12" s="2">
        <v>10</v>
      </c>
      <c r="B12" s="6">
        <v>2151.2002961725002</v>
      </c>
      <c r="C12" s="6">
        <v>2108.21861855</v>
      </c>
      <c r="D12" s="6">
        <v>2355.5626824999958</v>
      </c>
      <c r="E12" s="6">
        <v>2372.9647334900019</v>
      </c>
      <c r="F12" s="6">
        <v>2335.0691616925092</v>
      </c>
      <c r="G12" s="6">
        <v>2227.1752635399989</v>
      </c>
      <c r="H12" s="6">
        <v>2533.274980239994</v>
      </c>
      <c r="I12" s="6"/>
      <c r="J12" s="6"/>
      <c r="K12" s="6"/>
      <c r="L12" s="6"/>
      <c r="M12" s="6"/>
    </row>
    <row r="13" spans="1:13" ht="17.399999999999999" x14ac:dyDescent="0.25">
      <c r="A13" s="2">
        <v>11</v>
      </c>
      <c r="B13" s="6">
        <v>1961.2322177648016</v>
      </c>
      <c r="C13" s="6">
        <v>2124.1811480075967</v>
      </c>
      <c r="D13" s="6">
        <v>2181.1160364111192</v>
      </c>
      <c r="E13" s="6">
        <v>2118.6357950493921</v>
      </c>
      <c r="F13" s="6">
        <v>2654.8881995834181</v>
      </c>
      <c r="G13" s="6">
        <v>2566.622057947895</v>
      </c>
      <c r="H13" s="6">
        <v>2686.0241713591085</v>
      </c>
      <c r="I13" s="6"/>
      <c r="J13" s="6"/>
      <c r="K13" s="6"/>
      <c r="L13" s="6"/>
      <c r="M13" s="6"/>
    </row>
    <row r="14" spans="1:13" ht="17.399999999999999" x14ac:dyDescent="0.25">
      <c r="A14" s="2">
        <v>12</v>
      </c>
      <c r="B14" s="6">
        <v>1437.8935353423067</v>
      </c>
      <c r="C14" s="6">
        <v>1552.9882499076027</v>
      </c>
      <c r="D14" s="6">
        <v>1853.4835414711122</v>
      </c>
      <c r="E14" s="6">
        <v>1880.1635593793903</v>
      </c>
      <c r="F14" s="6">
        <v>2525.0582323834219</v>
      </c>
      <c r="G14" s="6">
        <v>2115.6944034728917</v>
      </c>
      <c r="H14" s="6">
        <v>2438.3459374591043</v>
      </c>
      <c r="I14" s="6"/>
      <c r="J14" s="6"/>
      <c r="K14" s="6"/>
      <c r="L14" s="6"/>
      <c r="M14" s="6"/>
    </row>
    <row r="15" spans="1:13" ht="17.399999999999999" x14ac:dyDescent="0.25">
      <c r="A15" s="2">
        <v>13</v>
      </c>
      <c r="B15" s="6">
        <v>1290.9025240272977</v>
      </c>
      <c r="C15" s="6">
        <v>1485.8087283325967</v>
      </c>
      <c r="D15" s="6">
        <v>1718.099311181114</v>
      </c>
      <c r="E15" s="6">
        <v>1435.4406156593973</v>
      </c>
      <c r="F15" s="6">
        <v>2393.7337325709159</v>
      </c>
      <c r="G15" s="6">
        <v>2056.8088556378848</v>
      </c>
      <c r="H15" s="6">
        <v>2275.6436532190964</v>
      </c>
      <c r="I15" s="6"/>
      <c r="J15" s="6"/>
      <c r="K15" s="6"/>
      <c r="L15" s="6"/>
      <c r="M15" s="6"/>
    </row>
    <row r="16" spans="1:13" ht="17.399999999999999" x14ac:dyDescent="0.25">
      <c r="A16" s="2">
        <v>14</v>
      </c>
      <c r="B16" s="6">
        <v>1373.9845119772997</v>
      </c>
      <c r="C16" s="6">
        <v>1732.0234452475959</v>
      </c>
      <c r="D16" s="6">
        <v>1675.01982626111</v>
      </c>
      <c r="E16" s="6">
        <v>1638.8004737818974</v>
      </c>
      <c r="F16" s="6">
        <v>2548.5661389959132</v>
      </c>
      <c r="G16" s="6">
        <v>1998.4302733178938</v>
      </c>
      <c r="H16" s="6">
        <v>2515.4720641091003</v>
      </c>
      <c r="I16" s="6"/>
      <c r="J16" s="6"/>
      <c r="K16" s="6"/>
      <c r="L16" s="6"/>
      <c r="M16" s="6"/>
    </row>
    <row r="17" spans="1:13" ht="17.399999999999999" x14ac:dyDescent="0.25">
      <c r="A17" s="2">
        <v>15</v>
      </c>
      <c r="B17" s="6">
        <v>1601.3839453013686</v>
      </c>
      <c r="C17" s="6">
        <v>2283.2822605747624</v>
      </c>
      <c r="D17" s="6">
        <v>2349.9042289082809</v>
      </c>
      <c r="E17" s="6">
        <v>2005.1835657289353</v>
      </c>
      <c r="F17" s="6">
        <v>2913.2233180779044</v>
      </c>
      <c r="G17" s="6">
        <v>2053.3308480202031</v>
      </c>
      <c r="H17" s="6">
        <v>2132.4412220113263</v>
      </c>
      <c r="I17" s="6"/>
      <c r="J17" s="6"/>
      <c r="K17" s="6"/>
      <c r="L17" s="6"/>
      <c r="M17" s="6"/>
    </row>
    <row r="18" spans="1:13" ht="17.399999999999999" x14ac:dyDescent="0.25">
      <c r="A18" s="2">
        <v>16</v>
      </c>
      <c r="B18" s="6">
        <v>1454.8362172888685</v>
      </c>
      <c r="C18" s="6">
        <v>2190.8464105247631</v>
      </c>
      <c r="D18" s="6">
        <v>2775.2545117532886</v>
      </c>
      <c r="E18" s="6">
        <v>2205.777630628932</v>
      </c>
      <c r="F18" s="6">
        <v>3096.3509082728951</v>
      </c>
      <c r="G18" s="6">
        <v>2574.5191356302057</v>
      </c>
      <c r="H18" s="6">
        <v>2364.6242337113263</v>
      </c>
      <c r="I18" s="6"/>
      <c r="J18" s="6"/>
      <c r="K18" s="6"/>
      <c r="L18" s="6"/>
      <c r="M18" s="6"/>
    </row>
    <row r="19" spans="1:13" ht="17.399999999999999" x14ac:dyDescent="0.25">
      <c r="A19" s="2">
        <v>17</v>
      </c>
      <c r="B19" s="6">
        <v>1654.1349938813726</v>
      </c>
      <c r="C19" s="6">
        <v>2128.024102524756</v>
      </c>
      <c r="D19" s="6">
        <v>2770.1120360707896</v>
      </c>
      <c r="E19" s="6">
        <v>2286.9118552014352</v>
      </c>
      <c r="F19" s="6">
        <v>3267.772756935397</v>
      </c>
      <c r="G19" s="6">
        <v>2293.2960581001998</v>
      </c>
      <c r="H19" s="6">
        <v>2321.7834023113251</v>
      </c>
      <c r="I19" s="6"/>
      <c r="J19" s="6"/>
      <c r="K19" s="6"/>
      <c r="L19" s="6"/>
      <c r="M19" s="6"/>
    </row>
    <row r="20" spans="1:13" ht="17.399999999999999" x14ac:dyDescent="0.25">
      <c r="A20" s="2">
        <v>18</v>
      </c>
      <c r="B20" s="6">
        <v>1489.5422136113687</v>
      </c>
      <c r="C20" s="6">
        <v>1471.7755594747673</v>
      </c>
      <c r="D20" s="6">
        <v>2574.2018520382826</v>
      </c>
      <c r="E20" s="6">
        <v>2519.756894583933</v>
      </c>
      <c r="F20" s="6">
        <v>3205.0635610978952</v>
      </c>
      <c r="G20" s="6">
        <v>2255.5857882202099</v>
      </c>
      <c r="H20" s="6">
        <v>2355.5271794113182</v>
      </c>
      <c r="I20" s="6"/>
      <c r="J20" s="6"/>
      <c r="K20" s="6"/>
      <c r="L20" s="6"/>
      <c r="M20" s="6"/>
    </row>
    <row r="21" spans="1:13" ht="17.399999999999999" x14ac:dyDescent="0.25">
      <c r="A21" s="2">
        <v>19</v>
      </c>
      <c r="B21" s="6">
        <v>1110.4968827504176</v>
      </c>
      <c r="C21" s="6">
        <v>1469.0968995154949</v>
      </c>
      <c r="D21" s="6">
        <v>1559.2647566820795</v>
      </c>
      <c r="E21" s="6">
        <v>1706.0530745457379</v>
      </c>
      <c r="F21" s="6">
        <v>2363.9326340143434</v>
      </c>
      <c r="G21" s="6">
        <v>2022.9767931809597</v>
      </c>
      <c r="H21" s="6">
        <v>1682.3964480155512</v>
      </c>
      <c r="I21" s="6"/>
      <c r="J21" s="6"/>
      <c r="K21" s="6"/>
      <c r="L21" s="6"/>
      <c r="M21" s="6"/>
    </row>
    <row r="22" spans="1:13" ht="17.399999999999999" x14ac:dyDescent="0.25">
      <c r="A22" s="2">
        <v>20</v>
      </c>
      <c r="B22" s="6">
        <v>1117.0820007329726</v>
      </c>
      <c r="C22" s="6">
        <v>840.58565285697591</v>
      </c>
      <c r="D22" s="6">
        <v>938.40884326207356</v>
      </c>
      <c r="E22" s="6">
        <v>1395.5146074087397</v>
      </c>
      <c r="F22" s="6">
        <v>1652.4468496643444</v>
      </c>
      <c r="G22" s="6">
        <v>1411.2086488509547</v>
      </c>
      <c r="H22" s="6">
        <v>1295.6569901831408</v>
      </c>
      <c r="I22" s="6"/>
      <c r="J22" s="6"/>
      <c r="K22" s="6"/>
      <c r="L22" s="6"/>
      <c r="M22" s="6"/>
    </row>
    <row r="23" spans="1:13" ht="17.399999999999999" x14ac:dyDescent="0.25">
      <c r="A23" s="2">
        <v>21</v>
      </c>
      <c r="B23" s="6">
        <v>1071.9509421787911</v>
      </c>
      <c r="C23" s="6">
        <v>767.64714976436665</v>
      </c>
      <c r="D23" s="6">
        <v>1076.2436337945396</v>
      </c>
      <c r="E23" s="6">
        <v>1256.7854434289509</v>
      </c>
      <c r="F23" s="6">
        <v>1505.8471927343464</v>
      </c>
      <c r="G23" s="6">
        <v>1297.3055473155957</v>
      </c>
      <c r="H23" s="6">
        <v>1509.0483751786446</v>
      </c>
      <c r="I23" s="6"/>
      <c r="J23" s="6"/>
      <c r="K23" s="6"/>
      <c r="L23" s="6"/>
      <c r="M23" s="6"/>
    </row>
    <row r="24" spans="1:13" ht="17.399999999999999" x14ac:dyDescent="0.25">
      <c r="A24" s="2">
        <v>22</v>
      </c>
      <c r="B24" s="6">
        <v>970.3730989583687</v>
      </c>
      <c r="C24" s="6">
        <v>743.08973209268129</v>
      </c>
      <c r="D24" s="6">
        <v>727.94459180415834</v>
      </c>
      <c r="E24" s="6">
        <v>993.67809235673224</v>
      </c>
      <c r="F24" s="6">
        <v>1636.9301491897886</v>
      </c>
      <c r="G24" s="6">
        <v>1220.9179846331851</v>
      </c>
      <c r="H24" s="6">
        <v>1362.6902952016699</v>
      </c>
      <c r="I24" s="6"/>
      <c r="J24" s="6"/>
      <c r="K24" s="6"/>
      <c r="L24" s="6"/>
      <c r="M24" s="6"/>
    </row>
    <row r="25" spans="1:13" ht="17.399999999999999" x14ac:dyDescent="0.25">
      <c r="A25" s="2">
        <v>23</v>
      </c>
      <c r="B25" s="6">
        <v>963.34581290289725</v>
      </c>
      <c r="C25" s="6">
        <v>651.21564691355798</v>
      </c>
      <c r="D25" s="6">
        <v>712.30111239563701</v>
      </c>
      <c r="E25" s="6">
        <v>777.51225490304012</v>
      </c>
      <c r="F25" s="6">
        <v>935.94885926380357</v>
      </c>
      <c r="G25" s="6">
        <v>1115.569432582012</v>
      </c>
      <c r="H25" s="6">
        <v>1236.5969625349196</v>
      </c>
      <c r="I25" s="6"/>
      <c r="J25" s="6"/>
      <c r="K25" s="6"/>
      <c r="L25" s="6"/>
      <c r="M25" s="6"/>
    </row>
    <row r="26" spans="1:13" ht="17.399999999999999" x14ac:dyDescent="0.25">
      <c r="A26" s="2">
        <v>24</v>
      </c>
      <c r="B26" s="6">
        <v>871.52694270747952</v>
      </c>
      <c r="C26" s="6">
        <v>581.05041572457515</v>
      </c>
      <c r="D26" s="6">
        <v>679.54606769800523</v>
      </c>
      <c r="E26" s="6">
        <v>738.74836776269035</v>
      </c>
      <c r="F26" s="6">
        <v>1119.7883083091981</v>
      </c>
      <c r="G26" s="6">
        <v>944.89761175767285</v>
      </c>
      <c r="H26" s="6">
        <v>1025.0337622755321</v>
      </c>
      <c r="I26" s="6"/>
      <c r="J26" s="6"/>
      <c r="K26" s="6"/>
      <c r="L26" s="6"/>
      <c r="M26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FA2D-B07E-44A5-9CDF-AB6FF7ED9434}">
  <dimension ref="A1:AZ30"/>
  <sheetViews>
    <sheetView workbookViewId="0">
      <selection activeCell="AA27" sqref="AA27"/>
    </sheetView>
  </sheetViews>
  <sheetFormatPr defaultRowHeight="13.8" x14ac:dyDescent="0.25"/>
  <cols>
    <col min="1" max="1" width="6.3984375" bestFit="1" customWidth="1"/>
    <col min="2" max="11" width="3.3984375" bestFit="1" customWidth="1"/>
    <col min="12" max="15" width="5.3984375" bestFit="1" customWidth="1"/>
    <col min="16" max="19" width="6.3984375" bestFit="1" customWidth="1"/>
    <col min="20" max="23" width="5.3984375" bestFit="1" customWidth="1"/>
    <col min="24" max="25" width="3.3984375" bestFit="1" customWidth="1"/>
  </cols>
  <sheetData>
    <row r="1" spans="1:52" ht="15" thickTop="1" thickBot="1" x14ac:dyDescent="0.3">
      <c r="A1" s="24" t="s">
        <v>40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</row>
    <row r="2" spans="1:52" ht="14.4" thickBot="1" x14ac:dyDescent="0.3">
      <c r="A2" s="27" t="s">
        <v>52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9"/>
    </row>
    <row r="3" spans="1:52" ht="15" thickTop="1" thickBot="1" x14ac:dyDescent="0.3">
      <c r="A3" s="14" t="s">
        <v>13</v>
      </c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3">
        <v>7</v>
      </c>
      <c r="I3" s="13">
        <v>8</v>
      </c>
      <c r="J3" s="13">
        <v>9</v>
      </c>
      <c r="K3" s="13">
        <v>10</v>
      </c>
      <c r="L3" s="13">
        <v>11</v>
      </c>
      <c r="M3" s="13">
        <v>12</v>
      </c>
      <c r="N3" s="13">
        <v>13</v>
      </c>
      <c r="O3" s="13">
        <v>14</v>
      </c>
      <c r="P3" s="13">
        <v>15</v>
      </c>
      <c r="Q3" s="13">
        <v>16</v>
      </c>
      <c r="R3" s="13">
        <v>17</v>
      </c>
      <c r="S3" s="13">
        <v>18</v>
      </c>
      <c r="T3" s="13">
        <v>19</v>
      </c>
      <c r="U3" s="13">
        <v>20</v>
      </c>
      <c r="V3" s="13">
        <v>21</v>
      </c>
      <c r="W3" s="13">
        <v>22</v>
      </c>
      <c r="X3" s="13">
        <v>23</v>
      </c>
      <c r="Y3" s="15">
        <v>24</v>
      </c>
    </row>
    <row r="4" spans="1:52" ht="16.2" thickBot="1" x14ac:dyDescent="0.3">
      <c r="A4" s="16" t="s">
        <v>41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209.82516055230255</v>
      </c>
      <c r="M4" s="20">
        <v>209.82516055230255</v>
      </c>
      <c r="N4" s="20">
        <v>209.82516055230255</v>
      </c>
      <c r="O4" s="20">
        <v>209.82516055230255</v>
      </c>
      <c r="P4" s="20">
        <v>204.35957986136563</v>
      </c>
      <c r="Q4" s="20">
        <v>204.35957986136563</v>
      </c>
      <c r="R4" s="20">
        <v>204.35957986136563</v>
      </c>
      <c r="S4" s="20">
        <v>204.35957986136563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1">
        <v>0</v>
      </c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</row>
    <row r="5" spans="1:52" ht="16.2" thickBot="1" x14ac:dyDescent="0.3">
      <c r="A5" s="16" t="s">
        <v>42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314.07672753260181</v>
      </c>
      <c r="M5" s="20">
        <v>314.07672753260181</v>
      </c>
      <c r="N5" s="20">
        <v>314.07672753260181</v>
      </c>
      <c r="O5" s="20">
        <v>314.07672753260181</v>
      </c>
      <c r="P5" s="20">
        <v>196.25067707476225</v>
      </c>
      <c r="Q5" s="20">
        <v>196.25067707476225</v>
      </c>
      <c r="R5" s="20">
        <v>196.25067707476225</v>
      </c>
      <c r="S5" s="20">
        <v>196.25067707476225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1">
        <v>0</v>
      </c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 ht="16.2" thickBot="1" x14ac:dyDescent="0.3">
      <c r="A6" s="16" t="s">
        <v>43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287.66997022111309</v>
      </c>
      <c r="M6" s="20">
        <v>287.66997022111309</v>
      </c>
      <c r="N6" s="20">
        <v>287.66997022111309</v>
      </c>
      <c r="O6" s="20">
        <v>287.66997022111309</v>
      </c>
      <c r="P6" s="20">
        <v>637.16258582828459</v>
      </c>
      <c r="Q6" s="20">
        <v>637.16258582828459</v>
      </c>
      <c r="R6" s="20">
        <v>637.16258582828459</v>
      </c>
      <c r="S6" s="20">
        <v>637.16258582828459</v>
      </c>
      <c r="T6" s="20">
        <v>1.5745463020754706</v>
      </c>
      <c r="U6" s="20">
        <v>1.5745463020754706</v>
      </c>
      <c r="V6" s="20">
        <v>1.5745463020754706</v>
      </c>
      <c r="W6" s="20">
        <v>1.5745463020754706</v>
      </c>
      <c r="X6" s="20">
        <v>0</v>
      </c>
      <c r="Y6" s="21">
        <v>0</v>
      </c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52" ht="16.2" thickBot="1" x14ac:dyDescent="0.3">
      <c r="A7" s="16" t="s">
        <v>44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277.83639805939526</v>
      </c>
      <c r="M7" s="20">
        <v>277.83639805939526</v>
      </c>
      <c r="N7" s="20">
        <v>277.83639805939526</v>
      </c>
      <c r="O7" s="20">
        <v>277.83639805939526</v>
      </c>
      <c r="P7" s="20">
        <v>513.90271475393513</v>
      </c>
      <c r="Q7" s="20">
        <v>513.90271475393513</v>
      </c>
      <c r="R7" s="20">
        <v>513.90271475393513</v>
      </c>
      <c r="S7" s="20">
        <v>513.90271475393513</v>
      </c>
      <c r="T7" s="20">
        <v>54.404901365736812</v>
      </c>
      <c r="U7" s="20">
        <v>54.404901365736812</v>
      </c>
      <c r="V7" s="20">
        <v>54.404901365736812</v>
      </c>
      <c r="W7" s="20">
        <v>54.404901365736812</v>
      </c>
      <c r="X7" s="20">
        <v>0</v>
      </c>
      <c r="Y7" s="21">
        <v>0</v>
      </c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</row>
    <row r="8" spans="1:52" ht="16.2" thickBot="1" x14ac:dyDescent="0.3">
      <c r="A8" s="16" t="s">
        <v>5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619.27821418341603</v>
      </c>
      <c r="M8" s="20">
        <v>619.27821418341603</v>
      </c>
      <c r="N8" s="20">
        <v>619.27821418341603</v>
      </c>
      <c r="O8" s="20">
        <v>619.27821418341603</v>
      </c>
      <c r="P8" s="20">
        <v>1009.1656009979002</v>
      </c>
      <c r="Q8" s="20">
        <v>1009.1656009979002</v>
      </c>
      <c r="R8" s="20">
        <v>1009.1656009979002</v>
      </c>
      <c r="S8" s="20">
        <v>1009.1656009979002</v>
      </c>
      <c r="T8" s="20">
        <v>274.23821302434447</v>
      </c>
      <c r="U8" s="20">
        <v>274.23821302434447</v>
      </c>
      <c r="V8" s="20">
        <v>274.23821302434447</v>
      </c>
      <c r="W8" s="20">
        <v>274.23821302434447</v>
      </c>
      <c r="X8" s="20">
        <v>0</v>
      </c>
      <c r="Y8" s="21">
        <v>0</v>
      </c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</row>
    <row r="9" spans="1:52" ht="16.2" thickBot="1" x14ac:dyDescent="0.3">
      <c r="A9" s="16" t="s">
        <v>45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192.2859454978898</v>
      </c>
      <c r="M9" s="20">
        <v>192.2859454978898</v>
      </c>
      <c r="N9" s="20">
        <v>192.2859454978898</v>
      </c>
      <c r="O9" s="20">
        <v>192.2859454978898</v>
      </c>
      <c r="P9" s="20">
        <v>459.85301430020598</v>
      </c>
      <c r="Q9" s="20">
        <v>459.85301430020598</v>
      </c>
      <c r="R9" s="20">
        <v>459.85301430020598</v>
      </c>
      <c r="S9" s="20">
        <v>459.85301430020598</v>
      </c>
      <c r="T9" s="20">
        <v>414.59672046095676</v>
      </c>
      <c r="U9" s="20">
        <v>414.59672046095676</v>
      </c>
      <c r="V9" s="20">
        <v>414.59672046095676</v>
      </c>
      <c r="W9" s="20">
        <v>414.59672046095676</v>
      </c>
      <c r="X9" s="20">
        <v>0</v>
      </c>
      <c r="Y9" s="21">
        <v>0</v>
      </c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</row>
    <row r="10" spans="1:52" ht="16.2" thickBot="1" x14ac:dyDescent="0.3">
      <c r="A10" s="16" t="s">
        <v>46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311.19074885910032</v>
      </c>
      <c r="M10" s="20">
        <v>311.19074885910032</v>
      </c>
      <c r="N10" s="20">
        <v>311.19074885910032</v>
      </c>
      <c r="O10" s="20">
        <v>311.19074885910032</v>
      </c>
      <c r="P10" s="20">
        <v>307.2131479113192</v>
      </c>
      <c r="Q10" s="20">
        <v>307.2131479113192</v>
      </c>
      <c r="R10" s="20">
        <v>307.2131479113192</v>
      </c>
      <c r="S10" s="20">
        <v>307.2131479113192</v>
      </c>
      <c r="T10" s="20">
        <v>102.8811030155552</v>
      </c>
      <c r="U10" s="20">
        <v>102.8811030155552</v>
      </c>
      <c r="V10" s="20">
        <v>102.8811030155552</v>
      </c>
      <c r="W10" s="20">
        <v>102.8811030155552</v>
      </c>
      <c r="X10" s="20">
        <v>0</v>
      </c>
      <c r="Y10" s="21">
        <v>0</v>
      </c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</row>
    <row r="11" spans="1:52" ht="16.2" thickBot="1" x14ac:dyDescent="0.3">
      <c r="A11" s="16" t="s">
        <v>47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394.35905268441957</v>
      </c>
      <c r="Q11" s="20">
        <v>394.35905268441957</v>
      </c>
      <c r="R11" s="20">
        <v>394.35905268441957</v>
      </c>
      <c r="S11" s="20">
        <v>394.35905268441957</v>
      </c>
      <c r="T11" s="20">
        <v>77.166323720469791</v>
      </c>
      <c r="U11" s="20">
        <v>77.166323720469791</v>
      </c>
      <c r="V11" s="20">
        <v>77.166323720469791</v>
      </c>
      <c r="W11" s="20">
        <v>77.166323720469791</v>
      </c>
      <c r="X11" s="20">
        <v>0</v>
      </c>
      <c r="Y11" s="21">
        <v>0</v>
      </c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</row>
    <row r="12" spans="1:52" ht="16.2" thickBot="1" x14ac:dyDescent="0.3">
      <c r="A12" s="16" t="s">
        <v>48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205.79189671783391</v>
      </c>
      <c r="M12" s="20">
        <v>205.79189671783391</v>
      </c>
      <c r="N12" s="20">
        <v>205.79189671783391</v>
      </c>
      <c r="O12" s="20">
        <v>205.79189671783391</v>
      </c>
      <c r="P12" s="20">
        <v>568.27726206006525</v>
      </c>
      <c r="Q12" s="20">
        <v>568.27726206006525</v>
      </c>
      <c r="R12" s="20">
        <v>568.27726206006525</v>
      </c>
      <c r="S12" s="20">
        <v>568.27726206006525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1">
        <v>0</v>
      </c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</row>
    <row r="13" spans="1:52" ht="16.2" thickBot="1" x14ac:dyDescent="0.3">
      <c r="A13" s="16" t="s">
        <v>49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291.18775292640913</v>
      </c>
      <c r="M13" s="20">
        <v>291.18775292640913</v>
      </c>
      <c r="N13" s="20">
        <v>291.18775292640913</v>
      </c>
      <c r="O13" s="20">
        <v>291.18775292640913</v>
      </c>
      <c r="P13" s="20">
        <v>230.77432277123293</v>
      </c>
      <c r="Q13" s="20">
        <v>230.77432277123293</v>
      </c>
      <c r="R13" s="20">
        <v>230.77432277123293</v>
      </c>
      <c r="S13" s="20">
        <v>230.77432277123293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1">
        <v>0</v>
      </c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</row>
    <row r="14" spans="1:52" ht="16.2" thickBot="1" x14ac:dyDescent="0.3">
      <c r="A14" s="16" t="s">
        <v>50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324.86206048481819</v>
      </c>
      <c r="M14" s="20">
        <v>324.86206048481819</v>
      </c>
      <c r="N14" s="20">
        <v>324.86206048481819</v>
      </c>
      <c r="O14" s="20">
        <v>324.86206048481819</v>
      </c>
      <c r="P14" s="20">
        <v>431.60963070242838</v>
      </c>
      <c r="Q14" s="20">
        <v>431.60963070242838</v>
      </c>
      <c r="R14" s="20">
        <v>431.60963070242838</v>
      </c>
      <c r="S14" s="20">
        <v>431.60963070242838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1">
        <v>0</v>
      </c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</row>
    <row r="15" spans="1:52" ht="16.2" thickBot="1" x14ac:dyDescent="0.3">
      <c r="A15" s="17" t="s">
        <v>51</v>
      </c>
      <c r="B15" s="22"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38.488102428558392</v>
      </c>
      <c r="Q15" s="22">
        <v>38.488102428558392</v>
      </c>
      <c r="R15" s="22">
        <v>38.488102428558392</v>
      </c>
      <c r="S15" s="22">
        <v>38.488102428558392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3">
        <v>0</v>
      </c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</row>
    <row r="16" spans="1:52" ht="14.4" thickTop="1" x14ac:dyDescent="0.25">
      <c r="A16" s="18"/>
    </row>
    <row r="17" spans="1:25" x14ac:dyDescent="0.25">
      <c r="A17" s="18"/>
    </row>
    <row r="18" spans="1:25" x14ac:dyDescent="0.25">
      <c r="A18" s="18"/>
    </row>
    <row r="19" spans="1:25" x14ac:dyDescent="0.2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x14ac:dyDescent="0.25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1:25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x14ac:dyDescent="0.25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25" x14ac:dyDescent="0.25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x14ac:dyDescent="0.25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x14ac:dyDescent="0.25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</sheetData>
  <mergeCells count="2">
    <mergeCell ref="A1:Y1"/>
    <mergeCell ref="A2:Y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E289"/>
  <sheetViews>
    <sheetView zoomScaleNormal="100" zoomScaleSheetLayoutView="71" workbookViewId="0">
      <pane ySplit="1" topLeftCell="A2" activePane="bottomLeft" state="frozen"/>
      <selection pane="bottomLeft" activeCell="K7" sqref="K7"/>
    </sheetView>
  </sheetViews>
  <sheetFormatPr defaultRowHeight="13.8" x14ac:dyDescent="0.25"/>
  <cols>
    <col min="1" max="1" width="10.59765625" customWidth="1"/>
    <col min="2" max="2" width="17.5" customWidth="1"/>
    <col min="3" max="3" width="16.5" customWidth="1"/>
    <col min="6" max="6" width="12.3984375" customWidth="1"/>
    <col min="7" max="7" width="23.59765625" customWidth="1"/>
    <col min="8" max="8" width="12.3984375" customWidth="1"/>
    <col min="9" max="9" width="13.09765625" bestFit="1" customWidth="1"/>
    <col min="10" max="10" width="11.8984375" bestFit="1" customWidth="1"/>
    <col min="11" max="11" width="24" bestFit="1" customWidth="1"/>
    <col min="12" max="12" width="21.3984375" bestFit="1" customWidth="1"/>
    <col min="13" max="13" width="25.59765625" customWidth="1"/>
    <col min="14" max="16" width="5.59765625" customWidth="1"/>
    <col min="17" max="17" width="7.59765625" customWidth="1"/>
    <col min="18" max="27" width="5.59765625" customWidth="1"/>
  </cols>
  <sheetData>
    <row r="1" spans="1:21" s="4" customFormat="1" ht="27.6" x14ac:dyDescent="0.25">
      <c r="A1" s="4" t="s">
        <v>13</v>
      </c>
      <c r="B1" s="4" t="s">
        <v>14</v>
      </c>
      <c r="C1" s="4" t="s">
        <v>0</v>
      </c>
      <c r="D1" s="4" t="s">
        <v>15</v>
      </c>
      <c r="E1" s="4" t="s">
        <v>33</v>
      </c>
      <c r="F1" s="11" t="s">
        <v>34</v>
      </c>
      <c r="G1" s="12" t="s">
        <v>35</v>
      </c>
      <c r="I1" s="8" t="s">
        <v>13</v>
      </c>
      <c r="J1" t="s">
        <v>3</v>
      </c>
      <c r="Q1" s="4" t="str">
        <f ca="1">IF($J$2 ="RRS", "Responsive Reserve", "ECRS") &amp; " Requirement Comparison for " &amp; TEXT(DATEVALUE($J$1 &amp;" 1"), "Mmmm")</f>
        <v>ECRS Requirement Comparison for March</v>
      </c>
    </row>
    <row r="2" spans="1:21" x14ac:dyDescent="0.25">
      <c r="A2" t="s">
        <v>1</v>
      </c>
      <c r="B2" s="5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28</v>
      </c>
      <c r="E2" s="6">
        <v>1071</v>
      </c>
      <c r="F2" s="6">
        <v>1207.2986449678333</v>
      </c>
      <c r="G2" s="6">
        <v>737.91638913365887</v>
      </c>
      <c r="H2" s="6"/>
      <c r="I2" s="8" t="s">
        <v>15</v>
      </c>
      <c r="J2" t="s">
        <v>29</v>
      </c>
      <c r="Q2" t="str">
        <f ca="1">$L$4&amp;":" &amp;CHAR(9) &amp; CHAR(10) &amp; "     " &amp;"Range: "&amp;T4&amp;" MW - "&amp;T5&amp;" MW;" &amp; CHAR(9) &amp; CHAR(10) &amp; "     " &amp; "Avg: "&amp;T6&amp;" MW" &amp;  IF(ISNA(T7), "", " ("&amp;ABS(T7)&amp;" MW "&amp;IF(T7&lt;0,"decrease", "increase") &amp; " from prev year)")</f>
        <v>2025 ECRS (Proposed):	
     Range: 580 MW - 2648 MW;	
     Avg: 1370 MW (191 MW decrease from prev year)</v>
      </c>
    </row>
    <row r="3" spans="1:21" x14ac:dyDescent="0.25">
      <c r="A3" t="s">
        <v>1</v>
      </c>
      <c r="B3" s="5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28</v>
      </c>
      <c r="E3" s="6">
        <v>1081</v>
      </c>
      <c r="F3" s="6">
        <v>1300.3529355757364</v>
      </c>
      <c r="G3" s="6">
        <v>793.82482865502959</v>
      </c>
      <c r="H3" s="6"/>
    </row>
    <row r="4" spans="1:21" x14ac:dyDescent="0.25">
      <c r="A4" t="s">
        <v>1</v>
      </c>
      <c r="B4" s="5" t="str">
        <f t="shared" si="0"/>
        <v>b. HE3-6</v>
      </c>
      <c r="C4">
        <v>3</v>
      </c>
      <c r="D4" t="s">
        <v>28</v>
      </c>
      <c r="E4" s="6">
        <v>1099</v>
      </c>
      <c r="F4" s="6">
        <v>1237.8515539566106</v>
      </c>
      <c r="G4" s="6">
        <v>780.67509993812109</v>
      </c>
      <c r="H4" s="6"/>
      <c r="I4" s="8" t="s">
        <v>16</v>
      </c>
      <c r="J4" t="s">
        <v>36</v>
      </c>
      <c r="K4" t="s">
        <v>38</v>
      </c>
      <c r="L4" t="s">
        <v>37</v>
      </c>
      <c r="S4" t="s">
        <v>17</v>
      </c>
      <c r="T4">
        <f ca="1">ROUND(MIN($L$5:$L$28), 0)</f>
        <v>580</v>
      </c>
    </row>
    <row r="5" spans="1:21" x14ac:dyDescent="0.25">
      <c r="A5" t="s">
        <v>1</v>
      </c>
      <c r="B5" s="5" t="str">
        <f t="shared" si="0"/>
        <v>b. HE3-6</v>
      </c>
      <c r="C5">
        <v>4</v>
      </c>
      <c r="D5" t="s">
        <v>28</v>
      </c>
      <c r="E5" s="6">
        <v>1128</v>
      </c>
      <c r="F5" s="6">
        <v>1249.8751055814737</v>
      </c>
      <c r="G5" s="6">
        <v>759.08580506143539</v>
      </c>
      <c r="H5" s="6"/>
      <c r="I5" s="7">
        <v>1</v>
      </c>
      <c r="J5" s="9">
        <v>969</v>
      </c>
      <c r="K5" s="9">
        <v>874.90930489259733</v>
      </c>
      <c r="L5" s="9">
        <v>580.27545144999897</v>
      </c>
      <c r="S5" t="s">
        <v>18</v>
      </c>
      <c r="T5">
        <f ca="1">ROUND(MAX($L$5:$L$28), 0)</f>
        <v>2648</v>
      </c>
    </row>
    <row r="6" spans="1:21" x14ac:dyDescent="0.25">
      <c r="A6" t="s">
        <v>1</v>
      </c>
      <c r="B6" s="5" t="str">
        <f t="shared" si="0"/>
        <v>b. HE3-6</v>
      </c>
      <c r="C6">
        <v>5</v>
      </c>
      <c r="D6" t="s">
        <v>28</v>
      </c>
      <c r="E6" s="6">
        <v>1118</v>
      </c>
      <c r="F6" s="6">
        <v>1231.50447231728</v>
      </c>
      <c r="G6" s="6">
        <v>816.51282466866269</v>
      </c>
      <c r="H6" s="6"/>
      <c r="I6" s="7">
        <v>2</v>
      </c>
      <c r="J6" s="9">
        <v>889</v>
      </c>
      <c r="K6" s="9">
        <v>905.02509634479884</v>
      </c>
      <c r="L6" s="9">
        <v>658.79123720000337</v>
      </c>
      <c r="S6" t="s">
        <v>19</v>
      </c>
      <c r="T6">
        <f ca="1">ROUND(AVERAGE($L$5:$L$28), 0)</f>
        <v>1370</v>
      </c>
    </row>
    <row r="7" spans="1:21" x14ac:dyDescent="0.25">
      <c r="A7" t="s">
        <v>1</v>
      </c>
      <c r="B7" s="5" t="str">
        <f t="shared" si="0"/>
        <v>b. HE3-6</v>
      </c>
      <c r="C7">
        <v>6</v>
      </c>
      <c r="D7" t="s">
        <v>28</v>
      </c>
      <c r="E7" s="6">
        <v>1108</v>
      </c>
      <c r="F7" s="6">
        <v>1486.7801798314683</v>
      </c>
      <c r="G7" s="6">
        <v>959.16026077038259</v>
      </c>
      <c r="H7" s="6"/>
      <c r="I7" s="7">
        <v>3</v>
      </c>
      <c r="J7" s="9">
        <v>969</v>
      </c>
      <c r="K7" s="9">
        <v>1012.3794716110179</v>
      </c>
      <c r="L7" s="9">
        <v>707.33900959999721</v>
      </c>
      <c r="S7" t="s">
        <v>20</v>
      </c>
      <c r="T7">
        <f ca="1">ROUND(T6-AVERAGE(J5:J28), 0)</f>
        <v>-191</v>
      </c>
    </row>
    <row r="8" spans="1:21" x14ac:dyDescent="0.25">
      <c r="A8" t="s">
        <v>1</v>
      </c>
      <c r="B8" s="5" t="str">
        <f t="shared" si="0"/>
        <v>c. HE7-10</v>
      </c>
      <c r="C8">
        <v>7</v>
      </c>
      <c r="D8" t="s">
        <v>28</v>
      </c>
      <c r="E8" s="6">
        <v>1609</v>
      </c>
      <c r="F8" s="6">
        <v>1830.715006917161</v>
      </c>
      <c r="G8" s="6">
        <v>1061.0341519342428</v>
      </c>
      <c r="H8" s="6"/>
      <c r="I8" s="7">
        <v>4</v>
      </c>
      <c r="J8" s="9">
        <v>906</v>
      </c>
      <c r="K8" s="9">
        <v>1012.9842231792859</v>
      </c>
      <c r="L8" s="9">
        <v>690.82696541776045</v>
      </c>
    </row>
    <row r="9" spans="1:21" x14ac:dyDescent="0.25">
      <c r="A9" t="s">
        <v>1</v>
      </c>
      <c r="B9" s="5" t="str">
        <f t="shared" si="0"/>
        <v>c. HE7-10</v>
      </c>
      <c r="C9">
        <v>8</v>
      </c>
      <c r="D9" t="s">
        <v>28</v>
      </c>
      <c r="E9" s="6">
        <v>1692</v>
      </c>
      <c r="F9" s="6">
        <v>1666.3937952384481</v>
      </c>
      <c r="G9" s="6">
        <v>1124.9852302465108</v>
      </c>
      <c r="H9" s="6"/>
      <c r="I9" s="7">
        <v>5</v>
      </c>
      <c r="J9" s="9">
        <v>1027</v>
      </c>
      <c r="K9" s="9">
        <v>1116.2599778058775</v>
      </c>
      <c r="L9" s="9">
        <v>745.78750465449548</v>
      </c>
    </row>
    <row r="10" spans="1:21" x14ac:dyDescent="0.25">
      <c r="A10" t="s">
        <v>1</v>
      </c>
      <c r="B10" s="5" t="str">
        <f t="shared" si="0"/>
        <v>c. HE7-10</v>
      </c>
      <c r="C10">
        <v>9</v>
      </c>
      <c r="D10" t="s">
        <v>28</v>
      </c>
      <c r="E10" s="6">
        <v>2284</v>
      </c>
      <c r="F10" s="6">
        <v>2521.950610195554</v>
      </c>
      <c r="G10" s="6">
        <v>1777.735374146504</v>
      </c>
      <c r="H10" s="6"/>
      <c r="I10" s="7">
        <v>6</v>
      </c>
      <c r="J10" s="9">
        <v>1263</v>
      </c>
      <c r="K10" s="9">
        <v>1236.4599069724675</v>
      </c>
      <c r="L10" s="9">
        <v>757.18913694528726</v>
      </c>
    </row>
    <row r="11" spans="1:21" x14ac:dyDescent="0.25">
      <c r="A11" t="s">
        <v>1</v>
      </c>
      <c r="B11" s="5" t="str">
        <f t="shared" si="0"/>
        <v>c. HE7-10</v>
      </c>
      <c r="C11">
        <v>10</v>
      </c>
      <c r="D11" t="s">
        <v>28</v>
      </c>
      <c r="E11" s="6">
        <v>2608</v>
      </c>
      <c r="F11" s="6">
        <v>2540.0054687197025</v>
      </c>
      <c r="G11" s="6">
        <v>2151.2002961725002</v>
      </c>
      <c r="H11" s="6"/>
      <c r="I11" s="7">
        <v>7</v>
      </c>
      <c r="J11" s="9">
        <v>1283</v>
      </c>
      <c r="K11" s="9">
        <v>1409.5183424060187</v>
      </c>
      <c r="L11" s="9">
        <v>789.20177053880207</v>
      </c>
    </row>
    <row r="12" spans="1:21" x14ac:dyDescent="0.25">
      <c r="A12" t="s">
        <v>1</v>
      </c>
      <c r="B12" s="5" t="str">
        <f t="shared" si="0"/>
        <v>d. HE11-14</v>
      </c>
      <c r="C12">
        <v>11</v>
      </c>
      <c r="D12" t="s">
        <v>28</v>
      </c>
      <c r="E12" s="6">
        <v>2307</v>
      </c>
      <c r="F12" s="6">
        <v>2287.2406021825082</v>
      </c>
      <c r="G12" s="6">
        <v>1961.2322177648016</v>
      </c>
      <c r="H12" s="6"/>
      <c r="I12" s="7">
        <v>8</v>
      </c>
      <c r="J12" s="9">
        <v>1463</v>
      </c>
      <c r="K12" s="9">
        <v>1623.8373916160149</v>
      </c>
      <c r="L12" s="9">
        <v>994.68389367999907</v>
      </c>
    </row>
    <row r="13" spans="1:21" x14ac:dyDescent="0.25">
      <c r="A13" t="s">
        <v>1</v>
      </c>
      <c r="B13" s="5" t="str">
        <f t="shared" si="0"/>
        <v>d. HE11-14</v>
      </c>
      <c r="C13">
        <v>12</v>
      </c>
      <c r="D13" t="s">
        <v>28</v>
      </c>
      <c r="E13" s="6">
        <v>1935</v>
      </c>
      <c r="F13" s="6">
        <v>1746.1830659479569</v>
      </c>
      <c r="G13" s="6">
        <v>1437.8935353423067</v>
      </c>
      <c r="H13" s="6"/>
      <c r="I13" s="7">
        <v>9</v>
      </c>
      <c r="J13" s="9">
        <v>2097</v>
      </c>
      <c r="K13" s="9">
        <v>2366.6326291311811</v>
      </c>
      <c r="L13" s="9">
        <v>1942.0587628499929</v>
      </c>
    </row>
    <row r="14" spans="1:21" x14ac:dyDescent="0.25">
      <c r="A14" t="s">
        <v>1</v>
      </c>
      <c r="B14" s="5" t="str">
        <f t="shared" si="0"/>
        <v>d. HE11-14</v>
      </c>
      <c r="C14">
        <v>13</v>
      </c>
      <c r="D14" t="s">
        <v>28</v>
      </c>
      <c r="E14" s="6">
        <v>1813</v>
      </c>
      <c r="F14" s="6">
        <v>1650.1297066339034</v>
      </c>
      <c r="G14" s="6">
        <v>1290.9025240272977</v>
      </c>
      <c r="H14" s="6"/>
      <c r="I14" s="7">
        <v>10</v>
      </c>
      <c r="J14" s="9">
        <v>2179</v>
      </c>
      <c r="K14" s="9">
        <v>2620.3376518190544</v>
      </c>
      <c r="L14" s="9">
        <v>2355.5626824999958</v>
      </c>
      <c r="T14" t="s">
        <v>31</v>
      </c>
      <c r="U14" t="s">
        <v>32</v>
      </c>
    </row>
    <row r="15" spans="1:21" x14ac:dyDescent="0.25">
      <c r="A15" t="s">
        <v>1</v>
      </c>
      <c r="B15" s="5" t="str">
        <f t="shared" si="0"/>
        <v>d. HE11-14</v>
      </c>
      <c r="C15">
        <v>14</v>
      </c>
      <c r="D15" t="s">
        <v>28</v>
      </c>
      <c r="E15" s="6">
        <v>1595</v>
      </c>
      <c r="F15" s="6">
        <v>1642.1041321961475</v>
      </c>
      <c r="G15" s="6">
        <v>1373.9845119772997</v>
      </c>
      <c r="H15" s="6"/>
      <c r="I15" s="7">
        <v>11</v>
      </c>
      <c r="J15" s="9">
        <v>2258</v>
      </c>
      <c r="K15" s="9">
        <v>2380.7509172068153</v>
      </c>
      <c r="L15" s="9">
        <v>2181.1160364111192</v>
      </c>
      <c r="T15">
        <v>900</v>
      </c>
      <c r="U15">
        <v>500</v>
      </c>
    </row>
    <row r="16" spans="1:21" x14ac:dyDescent="0.25">
      <c r="A16" t="s">
        <v>1</v>
      </c>
      <c r="B16" s="5" t="str">
        <f t="shared" si="0"/>
        <v>e. HE15-18</v>
      </c>
      <c r="C16">
        <v>15</v>
      </c>
      <c r="D16" t="s">
        <v>28</v>
      </c>
      <c r="E16" s="6">
        <v>1772</v>
      </c>
      <c r="F16" s="6">
        <v>1816.3450311829019</v>
      </c>
      <c r="G16" s="6">
        <v>1601.3839453013686</v>
      </c>
      <c r="H16" s="6"/>
      <c r="I16" s="7">
        <v>12</v>
      </c>
      <c r="J16" s="9">
        <v>1960</v>
      </c>
      <c r="K16" s="9">
        <v>2015.7023782315505</v>
      </c>
      <c r="L16" s="9">
        <v>1853.4835414711122</v>
      </c>
      <c r="T16">
        <v>400</v>
      </c>
      <c r="U16">
        <v>400</v>
      </c>
    </row>
    <row r="17" spans="1:24" x14ac:dyDescent="0.25">
      <c r="A17" t="s">
        <v>1</v>
      </c>
      <c r="B17" s="5" t="str">
        <f t="shared" si="0"/>
        <v>e. HE15-18</v>
      </c>
      <c r="C17">
        <v>16</v>
      </c>
      <c r="D17" t="s">
        <v>28</v>
      </c>
      <c r="E17" s="6">
        <v>1502</v>
      </c>
      <c r="F17" s="6">
        <v>1673.9870476690371</v>
      </c>
      <c r="G17" s="6">
        <v>1454.8362172888685</v>
      </c>
      <c r="H17" s="6"/>
      <c r="I17" s="7">
        <v>13</v>
      </c>
      <c r="J17" s="9">
        <v>1592</v>
      </c>
      <c r="K17" s="9">
        <v>1857.6139328449117</v>
      </c>
      <c r="L17" s="9">
        <v>1718.099311181114</v>
      </c>
    </row>
    <row r="18" spans="1:24" x14ac:dyDescent="0.25">
      <c r="A18" t="s">
        <v>1</v>
      </c>
      <c r="B18" s="5" t="str">
        <f t="shared" si="0"/>
        <v>e. HE15-18</v>
      </c>
      <c r="C18">
        <v>17</v>
      </c>
      <c r="D18" t="s">
        <v>28</v>
      </c>
      <c r="E18" s="6">
        <v>1667</v>
      </c>
      <c r="F18" s="6">
        <v>1973.1613370684861</v>
      </c>
      <c r="G18" s="6">
        <v>1654.1349938813726</v>
      </c>
      <c r="H18" s="6"/>
      <c r="I18" s="7">
        <v>14</v>
      </c>
      <c r="J18" s="9">
        <v>1543</v>
      </c>
      <c r="K18" s="9">
        <v>1806.2093007723888</v>
      </c>
      <c r="L18" s="9">
        <v>1675.01982626111</v>
      </c>
    </row>
    <row r="19" spans="1:24" x14ac:dyDescent="0.25">
      <c r="A19" t="s">
        <v>1</v>
      </c>
      <c r="B19" s="5" t="str">
        <f t="shared" si="0"/>
        <v>e. HE15-18</v>
      </c>
      <c r="C19">
        <v>18</v>
      </c>
      <c r="D19" t="s">
        <v>28</v>
      </c>
      <c r="E19" s="6">
        <v>1694</v>
      </c>
      <c r="F19" s="6">
        <v>2104.3681402451348</v>
      </c>
      <c r="G19" s="6">
        <v>1489.5422136113687</v>
      </c>
      <c r="H19" s="6"/>
      <c r="I19" s="7">
        <v>15</v>
      </c>
      <c r="J19" s="9">
        <v>1909</v>
      </c>
      <c r="K19" s="9">
        <v>2454.1148800004294</v>
      </c>
      <c r="L19" s="9">
        <v>2349.9042289082809</v>
      </c>
    </row>
    <row r="20" spans="1:24" x14ac:dyDescent="0.25">
      <c r="A20" t="s">
        <v>1</v>
      </c>
      <c r="B20" s="5" t="str">
        <f t="shared" si="0"/>
        <v>f. HE19-22</v>
      </c>
      <c r="C20">
        <v>19</v>
      </c>
      <c r="D20" t="s">
        <v>28</v>
      </c>
      <c r="E20" s="6">
        <v>1543</v>
      </c>
      <c r="F20" s="6">
        <v>1761.8570830284784</v>
      </c>
      <c r="G20" s="6">
        <v>1110.4968827504176</v>
      </c>
      <c r="H20" s="6"/>
      <c r="I20" s="7">
        <v>16</v>
      </c>
      <c r="J20" s="9">
        <v>2035</v>
      </c>
      <c r="K20" s="9">
        <v>2924.230439271686</v>
      </c>
      <c r="L20" s="9">
        <v>2775.2545117532886</v>
      </c>
    </row>
    <row r="21" spans="1:24" x14ac:dyDescent="0.25">
      <c r="A21" t="s">
        <v>1</v>
      </c>
      <c r="B21" s="5" t="str">
        <f t="shared" si="0"/>
        <v>f. HE19-22</v>
      </c>
      <c r="C21">
        <v>20</v>
      </c>
      <c r="D21" t="s">
        <v>28</v>
      </c>
      <c r="E21" s="6">
        <v>1428</v>
      </c>
      <c r="F21" s="6">
        <v>1607.9089149200579</v>
      </c>
      <c r="G21" s="6">
        <v>1117.0820007329726</v>
      </c>
      <c r="H21" s="6"/>
      <c r="I21" s="7">
        <v>17</v>
      </c>
      <c r="J21" s="9">
        <v>2252</v>
      </c>
      <c r="K21" s="9">
        <v>2956.4646473201424</v>
      </c>
      <c r="L21" s="9">
        <v>2770.1120360707896</v>
      </c>
    </row>
    <row r="22" spans="1:24" x14ac:dyDescent="0.25">
      <c r="A22" t="s">
        <v>1</v>
      </c>
      <c r="B22" s="5" t="str">
        <f t="shared" si="0"/>
        <v>f. HE19-22</v>
      </c>
      <c r="C22">
        <v>21</v>
      </c>
      <c r="D22" t="s">
        <v>28</v>
      </c>
      <c r="E22" s="6">
        <v>1393</v>
      </c>
      <c r="F22" s="6">
        <v>1584.9165362386721</v>
      </c>
      <c r="G22" s="6">
        <v>1071.9509421787911</v>
      </c>
      <c r="H22" s="6"/>
      <c r="I22" s="7">
        <v>18</v>
      </c>
      <c r="J22" s="9">
        <v>2217</v>
      </c>
      <c r="K22" s="9">
        <v>2816.1003755802949</v>
      </c>
      <c r="L22" s="9">
        <v>2574.2018520382826</v>
      </c>
    </row>
    <row r="23" spans="1:24" x14ac:dyDescent="0.25">
      <c r="A23" t="s">
        <v>1</v>
      </c>
      <c r="B23" s="5" t="str">
        <f t="shared" si="0"/>
        <v>f. HE19-22</v>
      </c>
      <c r="C23">
        <v>22</v>
      </c>
      <c r="D23" t="s">
        <v>28</v>
      </c>
      <c r="E23" s="6">
        <v>1416</v>
      </c>
      <c r="F23" s="6">
        <v>1578.9570211401731</v>
      </c>
      <c r="G23" s="6">
        <v>970.3730989583687</v>
      </c>
      <c r="H23" s="6"/>
      <c r="I23" s="7">
        <v>19</v>
      </c>
      <c r="J23" s="9">
        <v>1912</v>
      </c>
      <c r="K23" s="9">
        <v>1983.4464401489645</v>
      </c>
      <c r="L23" s="9">
        <v>1559.2647566820795</v>
      </c>
    </row>
    <row r="24" spans="1:24" x14ac:dyDescent="0.25">
      <c r="A24" t="s">
        <v>1</v>
      </c>
      <c r="B24" s="5" t="str">
        <f t="shared" si="0"/>
        <v>a. HE1-2 &amp; HE23-24</v>
      </c>
      <c r="C24">
        <v>23</v>
      </c>
      <c r="D24" t="s">
        <v>28</v>
      </c>
      <c r="E24" s="6">
        <v>1220</v>
      </c>
      <c r="F24" s="6">
        <v>1440.2411391321555</v>
      </c>
      <c r="G24" s="6">
        <v>963.34581290289725</v>
      </c>
      <c r="H24" s="6"/>
      <c r="I24" s="7">
        <v>20</v>
      </c>
      <c r="J24" s="9">
        <v>1748</v>
      </c>
      <c r="K24" s="9">
        <v>1461.0964299017505</v>
      </c>
      <c r="L24" s="9">
        <v>938.40884326207356</v>
      </c>
    </row>
    <row r="25" spans="1:24" x14ac:dyDescent="0.25">
      <c r="A25" t="s">
        <v>1</v>
      </c>
      <c r="B25" s="5" t="str">
        <f t="shared" si="0"/>
        <v>a. HE1-2 &amp; HE23-24</v>
      </c>
      <c r="C25">
        <v>24</v>
      </c>
      <c r="D25" t="s">
        <v>28</v>
      </c>
      <c r="E25" s="6">
        <v>1207</v>
      </c>
      <c r="F25" s="6">
        <v>1363.6926677957933</v>
      </c>
      <c r="G25" s="6">
        <v>871.52694270747952</v>
      </c>
      <c r="H25" s="6"/>
      <c r="I25" s="7">
        <v>21</v>
      </c>
      <c r="J25" s="9">
        <v>1480</v>
      </c>
      <c r="K25" s="9">
        <v>1753.6629312632303</v>
      </c>
      <c r="L25" s="9">
        <v>1076.2436337945396</v>
      </c>
    </row>
    <row r="26" spans="1:24" x14ac:dyDescent="0.25">
      <c r="A26" t="s">
        <v>2</v>
      </c>
      <c r="B26" s="5" t="str">
        <f t="shared" si="0"/>
        <v>a. HE1-2 &amp; HE23-24</v>
      </c>
      <c r="C26">
        <v>1</v>
      </c>
      <c r="D26" t="s">
        <v>28</v>
      </c>
      <c r="E26" s="6">
        <v>1208</v>
      </c>
      <c r="F26" s="6">
        <v>850.53437560355178</v>
      </c>
      <c r="G26" s="6">
        <v>640.40028960136169</v>
      </c>
      <c r="H26" s="6"/>
      <c r="I26" s="7">
        <v>22</v>
      </c>
      <c r="J26" s="9">
        <v>1245</v>
      </c>
      <c r="K26" s="9">
        <v>1302.7485466047517</v>
      </c>
      <c r="L26" s="9">
        <v>727.94459180415834</v>
      </c>
    </row>
    <row r="27" spans="1:24" x14ac:dyDescent="0.25">
      <c r="A27" t="s">
        <v>2</v>
      </c>
      <c r="B27" s="5" t="str">
        <f t="shared" si="0"/>
        <v>a. HE1-2 &amp; HE23-24</v>
      </c>
      <c r="C27">
        <v>2</v>
      </c>
      <c r="D27" t="s">
        <v>28</v>
      </c>
      <c r="E27" s="6">
        <v>1164</v>
      </c>
      <c r="F27" s="6">
        <v>931.97748902767262</v>
      </c>
      <c r="G27" s="6">
        <v>618.17034497149734</v>
      </c>
      <c r="H27" s="6"/>
      <c r="I27" s="7">
        <v>23</v>
      </c>
      <c r="J27" s="9">
        <v>1154</v>
      </c>
      <c r="K27" s="9">
        <v>1233.1714624647993</v>
      </c>
      <c r="L27" s="9">
        <v>712.30111239563701</v>
      </c>
    </row>
    <row r="28" spans="1:24" x14ac:dyDescent="0.25">
      <c r="A28" t="s">
        <v>2</v>
      </c>
      <c r="B28" s="5" t="str">
        <f t="shared" si="0"/>
        <v>b. HE3-6</v>
      </c>
      <c r="C28">
        <v>3</v>
      </c>
      <c r="D28" t="s">
        <v>28</v>
      </c>
      <c r="E28" s="6">
        <v>1379</v>
      </c>
      <c r="F28" s="6">
        <v>971.44439545572334</v>
      </c>
      <c r="G28" s="6">
        <v>664.3543718786417</v>
      </c>
      <c r="H28" s="6"/>
      <c r="I28" s="7">
        <v>24</v>
      </c>
      <c r="J28" s="9">
        <v>1110</v>
      </c>
      <c r="K28" s="9">
        <v>1108.5234640259396</v>
      </c>
      <c r="L28" s="9">
        <v>679.54606769800523</v>
      </c>
    </row>
    <row r="29" spans="1:24" x14ac:dyDescent="0.25">
      <c r="A29" t="s">
        <v>2</v>
      </c>
      <c r="B29" s="5" t="str">
        <f t="shared" si="0"/>
        <v>b. HE3-6</v>
      </c>
      <c r="C29">
        <v>4</v>
      </c>
      <c r="D29" t="s">
        <v>28</v>
      </c>
      <c r="E29" s="6">
        <v>1197</v>
      </c>
      <c r="F29" s="6">
        <v>1019.9761035573417</v>
      </c>
      <c r="G29" s="6">
        <v>696.41411062932104</v>
      </c>
      <c r="H29" s="6"/>
    </row>
    <row r="30" spans="1:24" x14ac:dyDescent="0.25">
      <c r="A30" t="s">
        <v>2</v>
      </c>
      <c r="B30" s="5" t="str">
        <f t="shared" si="0"/>
        <v>b. HE3-6</v>
      </c>
      <c r="C30">
        <v>5</v>
      </c>
      <c r="D30" t="s">
        <v>28</v>
      </c>
      <c r="E30" s="6">
        <v>1413</v>
      </c>
      <c r="F30" s="6">
        <v>1132.3977377370197</v>
      </c>
      <c r="G30" s="6">
        <v>783.20727503432101</v>
      </c>
      <c r="H30" s="6"/>
      <c r="Q30" t="str">
        <f ca="1">"Hourly Average " &amp; IF($J$31 = "RRS", "Responsive Reserve",  "ECRS") &amp; " Requirement Comparison"</f>
        <v>Hourly Average ECRS Requirement Comparison</v>
      </c>
    </row>
    <row r="31" spans="1:24" x14ac:dyDescent="0.25">
      <c r="A31" t="s">
        <v>2</v>
      </c>
      <c r="B31" s="5" t="str">
        <f t="shared" si="0"/>
        <v>b. HE3-6</v>
      </c>
      <c r="C31">
        <v>6</v>
      </c>
      <c r="D31" t="s">
        <v>28</v>
      </c>
      <c r="E31" s="6">
        <v>1478</v>
      </c>
      <c r="F31" s="6">
        <v>1133.6081673146477</v>
      </c>
      <c r="G31" s="6">
        <v>730.73075282560467</v>
      </c>
      <c r="H31" s="6"/>
      <c r="I31" s="8" t="s">
        <v>15</v>
      </c>
      <c r="J31" t="s">
        <v>28</v>
      </c>
      <c r="Q31" t="str">
        <f ca="1" xml:space="preserve"> L33&amp; CHAR(9) &amp; CHAR(10) &amp; "     On avg. "&amp;ROUND(ABS(X35),0)&amp;" MW "&amp;IF(X35&lt;0,"decrease","increase")&amp;" from prev year."&amp;IF(ISNA(Y34), "", CHAR(9)&amp;CHAR(10)&amp;"     Largest increase is in "&amp;Y34&amp;" by "&amp;ROUND(X34,0)&amp;" MW.") &amp;IF(ISNA(X33), "", CHAR(9)&amp;CHAR(10)&amp;"     Largest decrease is in "&amp;Y33&amp;" by "&amp;ABS(ROUND(X33,0))&amp;" MW.")</f>
        <v>2025 ECRS (Proposed)	
     On avg. 235 MW decrease from prev year.	
     Largest decrease is in Jun by 362 MW.</v>
      </c>
    </row>
    <row r="32" spans="1:24" x14ac:dyDescent="0.25">
      <c r="A32" t="s">
        <v>2</v>
      </c>
      <c r="B32" s="5" t="str">
        <f t="shared" si="0"/>
        <v>c. HE7-10</v>
      </c>
      <c r="C32">
        <v>7</v>
      </c>
      <c r="D32" t="s">
        <v>28</v>
      </c>
      <c r="E32" s="6">
        <v>1687</v>
      </c>
      <c r="F32" s="6">
        <v>1383.9516072230699</v>
      </c>
      <c r="G32" s="6">
        <v>870.34930820500404</v>
      </c>
      <c r="H32" s="6"/>
      <c r="X32" t="s">
        <v>30</v>
      </c>
    </row>
    <row r="33" spans="1:31" x14ac:dyDescent="0.25">
      <c r="A33" t="s">
        <v>2</v>
      </c>
      <c r="B33" s="5" t="str">
        <f t="shared" si="0"/>
        <v>c. HE7-10</v>
      </c>
      <c r="C33">
        <v>8</v>
      </c>
      <c r="D33" t="s">
        <v>28</v>
      </c>
      <c r="E33" s="6">
        <v>1939</v>
      </c>
      <c r="F33" s="6">
        <v>1477.8943239250775</v>
      </c>
      <c r="G33" s="6">
        <v>910.67990130470423</v>
      </c>
      <c r="H33" s="6"/>
      <c r="I33" s="8" t="s">
        <v>16</v>
      </c>
      <c r="J33" t="s">
        <v>36</v>
      </c>
      <c r="K33" t="s">
        <v>39</v>
      </c>
      <c r="L33" t="s">
        <v>37</v>
      </c>
      <c r="W33" t="s">
        <v>24</v>
      </c>
      <c r="X33">
        <f ca="1">_xlfn.MINIFS($S$34:S45, $S$34:S45, "&lt;&gt;#N/A", $S$34:S45, "&lt;0")</f>
        <v>-362.49274290030371</v>
      </c>
      <c r="Y33" t="str">
        <f ca="1">OFFSET(K34,MATCH(X33,$S$34:$S$45, 0)-1, -2)</f>
        <v>Jun</v>
      </c>
    </row>
    <row r="34" spans="1:31" x14ac:dyDescent="0.25">
      <c r="A34" t="s">
        <v>2</v>
      </c>
      <c r="B34" s="5" t="str">
        <f t="shared" si="0"/>
        <v>c. HE7-10</v>
      </c>
      <c r="C34">
        <v>9</v>
      </c>
      <c r="D34" t="s">
        <v>28</v>
      </c>
      <c r="E34" s="6">
        <v>2577</v>
      </c>
      <c r="F34" s="6">
        <v>2290.5199164280521</v>
      </c>
      <c r="G34" s="6">
        <v>2021.637266400001</v>
      </c>
      <c r="H34" s="6"/>
      <c r="I34" s="7" t="s">
        <v>1</v>
      </c>
      <c r="J34" s="6">
        <v>1553.75</v>
      </c>
      <c r="K34" s="6">
        <v>1687.6591749451118</v>
      </c>
      <c r="L34" s="6">
        <v>1222.1173375063606</v>
      </c>
      <c r="P34" s="9"/>
      <c r="S34">
        <f ca="1">IF(K34=0, NA(), L34-_xlfn.IFNA(J34,0))</f>
        <v>-319.86454516228719</v>
      </c>
      <c r="W34" t="s">
        <v>25</v>
      </c>
      <c r="X34">
        <f ca="1">_xlfn.MAXIFS($S$34:S45, $S$34:S45, "&lt;&gt;#N/A", $S$34:S45, "&gt;0")</f>
        <v>0</v>
      </c>
      <c r="Y34" t="e">
        <f ca="1">OFFSET(K35,MATCH(X34,$S$34:$S$45, 0)-1, -2)</f>
        <v>#N/A</v>
      </c>
    </row>
    <row r="35" spans="1:31" x14ac:dyDescent="0.25">
      <c r="A35" t="s">
        <v>2</v>
      </c>
      <c r="B35" s="5" t="str">
        <f t="shared" si="0"/>
        <v>c. HE7-10</v>
      </c>
      <c r="C35">
        <v>10</v>
      </c>
      <c r="D35" t="s">
        <v>28</v>
      </c>
      <c r="E35" s="6">
        <v>2737</v>
      </c>
      <c r="F35" s="6">
        <v>2315.9308773510425</v>
      </c>
      <c r="G35" s="6">
        <v>2108.21861855</v>
      </c>
      <c r="H35" s="6"/>
      <c r="I35" s="7" t="s">
        <v>2</v>
      </c>
      <c r="J35" s="6">
        <v>1667.5</v>
      </c>
      <c r="K35" s="6">
        <v>1556.806863347603</v>
      </c>
      <c r="L35" s="6">
        <v>1252.7407350359392</v>
      </c>
      <c r="P35" s="9"/>
      <c r="S35">
        <f t="shared" ref="S35:S45" ca="1" si="1">IF(K35=0, NA(), L35-_xlfn.IFNA(J35,0))</f>
        <v>-357.64378448273692</v>
      </c>
      <c r="W35" t="s">
        <v>26</v>
      </c>
      <c r="X35">
        <f ca="1">AVERAGEIF($S$34:$S$45, "&lt;&gt;#N/A")</f>
        <v>-234.52089327738196</v>
      </c>
    </row>
    <row r="36" spans="1:31" x14ac:dyDescent="0.25">
      <c r="A36" t="s">
        <v>2</v>
      </c>
      <c r="B36" s="5" t="str">
        <f t="shared" si="0"/>
        <v>d. HE11-14</v>
      </c>
      <c r="C36">
        <v>11</v>
      </c>
      <c r="D36" t="s">
        <v>28</v>
      </c>
      <c r="E36" s="6">
        <v>2373</v>
      </c>
      <c r="F36" s="6">
        <v>2296.1123975291689</v>
      </c>
      <c r="G36" s="6">
        <v>2124.1811480075967</v>
      </c>
      <c r="H36" s="6"/>
      <c r="I36" s="7" t="s">
        <v>3</v>
      </c>
      <c r="J36" s="6">
        <v>1560.8333333333333</v>
      </c>
      <c r="K36" s="6">
        <v>1759.6741725589989</v>
      </c>
      <c r="L36" s="6">
        <v>1408.859031856997</v>
      </c>
      <c r="P36" s="9"/>
      <c r="S36">
        <f t="shared" ca="1" si="1"/>
        <v>-190.36747109882936</v>
      </c>
    </row>
    <row r="37" spans="1:31" x14ac:dyDescent="0.25">
      <c r="A37" t="s">
        <v>2</v>
      </c>
      <c r="B37" s="5" t="str">
        <f t="shared" si="0"/>
        <v>d. HE11-14</v>
      </c>
      <c r="C37">
        <v>12</v>
      </c>
      <c r="D37" t="s">
        <v>28</v>
      </c>
      <c r="E37" s="6">
        <v>1854</v>
      </c>
      <c r="F37" s="6">
        <v>1657.6253132099951</v>
      </c>
      <c r="G37" s="6">
        <v>1552.9882499076027</v>
      </c>
      <c r="H37" s="6"/>
      <c r="I37" s="7" t="s">
        <v>4</v>
      </c>
      <c r="J37" s="6">
        <v>1463.625</v>
      </c>
      <c r="K37" s="6">
        <v>1745.5483892634375</v>
      </c>
      <c r="L37" s="6">
        <v>1412.1409705248877</v>
      </c>
      <c r="P37" s="9"/>
      <c r="S37">
        <f t="shared" ca="1" si="1"/>
        <v>-50.806101408009681</v>
      </c>
      <c r="AE37" s="6"/>
    </row>
    <row r="38" spans="1:31" x14ac:dyDescent="0.25">
      <c r="A38" t="s">
        <v>2</v>
      </c>
      <c r="B38" s="5" t="str">
        <f t="shared" si="0"/>
        <v>d. HE11-14</v>
      </c>
      <c r="C38">
        <v>13</v>
      </c>
      <c r="D38" t="s">
        <v>28</v>
      </c>
      <c r="E38" s="6">
        <v>1746</v>
      </c>
      <c r="F38" s="6">
        <v>1572.6874389051488</v>
      </c>
      <c r="G38" s="6">
        <v>1485.8087283325967</v>
      </c>
      <c r="H38" s="6"/>
      <c r="I38" s="7" t="s">
        <v>5</v>
      </c>
      <c r="J38" s="6">
        <v>1988.125</v>
      </c>
      <c r="K38" s="6">
        <v>2464.8628591140014</v>
      </c>
      <c r="L38" s="6">
        <v>1877.2367245486175</v>
      </c>
      <c r="P38" s="9"/>
      <c r="S38">
        <f t="shared" ca="1" si="1"/>
        <v>-204.24871793979787</v>
      </c>
      <c r="AE38" s="6"/>
    </row>
    <row r="39" spans="1:31" x14ac:dyDescent="0.25">
      <c r="A39" t="s">
        <v>2</v>
      </c>
      <c r="B39" s="5" t="str">
        <f t="shared" si="0"/>
        <v>d. HE11-14</v>
      </c>
      <c r="C39">
        <v>14</v>
      </c>
      <c r="D39" t="s">
        <v>28</v>
      </c>
      <c r="E39" s="6">
        <v>1665</v>
      </c>
      <c r="F39" s="6">
        <v>1808.3663163057199</v>
      </c>
      <c r="G39" s="6">
        <v>1732.0234452475959</v>
      </c>
      <c r="H39" s="6"/>
      <c r="I39" s="7" t="s">
        <v>6</v>
      </c>
      <c r="J39" s="6">
        <v>2008.7083333333333</v>
      </c>
      <c r="K39" s="6">
        <v>2377.6338673802093</v>
      </c>
      <c r="L39" s="6">
        <v>1580.8188709753847</v>
      </c>
      <c r="P39" s="9"/>
      <c r="S39">
        <f t="shared" ca="1" si="1"/>
        <v>-362.49274290030371</v>
      </c>
      <c r="AE39" s="6"/>
    </row>
    <row r="40" spans="1:31" x14ac:dyDescent="0.25">
      <c r="A40" t="s">
        <v>2</v>
      </c>
      <c r="B40" s="5" t="str">
        <f t="shared" si="0"/>
        <v>e. HE15-18</v>
      </c>
      <c r="C40">
        <v>15</v>
      </c>
      <c r="D40" t="s">
        <v>28</v>
      </c>
      <c r="E40" s="6">
        <v>1692</v>
      </c>
      <c r="F40" s="6">
        <v>2336.342189193756</v>
      </c>
      <c r="G40" s="6">
        <v>2283.2822605747624</v>
      </c>
      <c r="H40" s="6"/>
      <c r="I40" s="7" t="s">
        <v>7</v>
      </c>
      <c r="J40" s="6">
        <v>2049.2916666666665</v>
      </c>
      <c r="K40" s="6">
        <v>2418.5809656838524</v>
      </c>
      <c r="L40" s="6">
        <v>1641.2520216822095</v>
      </c>
      <c r="P40" s="9"/>
      <c r="S40">
        <f t="shared" ca="1" si="1"/>
        <v>-156.22288994970904</v>
      </c>
      <c r="AE40" s="6"/>
    </row>
    <row r="41" spans="1:31" x14ac:dyDescent="0.25">
      <c r="A41" t="s">
        <v>2</v>
      </c>
      <c r="B41" s="5" t="str">
        <f t="shared" si="0"/>
        <v>e. HE15-18</v>
      </c>
      <c r="C41">
        <v>16</v>
      </c>
      <c r="D41" t="s">
        <v>28</v>
      </c>
      <c r="E41" s="6">
        <v>1828</v>
      </c>
      <c r="F41" s="6">
        <v>2246.5939382718398</v>
      </c>
      <c r="G41" s="6">
        <v>2190.8464105247631</v>
      </c>
      <c r="H41" s="6"/>
      <c r="I41" s="7" t="s">
        <v>8</v>
      </c>
      <c r="J41" s="9">
        <v>2172</v>
      </c>
      <c r="K41" s="9"/>
      <c r="L41" s="9"/>
      <c r="P41" s="9"/>
      <c r="S41" t="e">
        <f t="shared" ca="1" si="1"/>
        <v>#N/A</v>
      </c>
      <c r="AE41" s="6"/>
    </row>
    <row r="42" spans="1:31" x14ac:dyDescent="0.25">
      <c r="A42" t="s">
        <v>2</v>
      </c>
      <c r="B42" s="5" t="str">
        <f t="shared" si="0"/>
        <v>e. HE15-18</v>
      </c>
      <c r="C42">
        <v>17</v>
      </c>
      <c r="D42" t="s">
        <v>28</v>
      </c>
      <c r="E42" s="6">
        <v>1745</v>
      </c>
      <c r="F42" s="6">
        <v>2273.1404806218716</v>
      </c>
      <c r="G42" s="6">
        <v>2128.024102524756</v>
      </c>
      <c r="H42" s="6"/>
      <c r="I42" s="7" t="s">
        <v>9</v>
      </c>
      <c r="J42" s="9">
        <v>1983.0416666666667</v>
      </c>
      <c r="K42" s="9"/>
      <c r="L42" s="9"/>
      <c r="P42" s="9"/>
      <c r="S42" t="e">
        <f t="shared" ca="1" si="1"/>
        <v>#N/A</v>
      </c>
      <c r="AE42" s="6"/>
    </row>
    <row r="43" spans="1:31" x14ac:dyDescent="0.25">
      <c r="A43" t="s">
        <v>2</v>
      </c>
      <c r="B43" s="5" t="str">
        <f t="shared" si="0"/>
        <v>e. HE15-18</v>
      </c>
      <c r="C43">
        <v>18</v>
      </c>
      <c r="D43" t="s">
        <v>28</v>
      </c>
      <c r="E43" s="6">
        <v>1663</v>
      </c>
      <c r="F43" s="6">
        <v>1802.8035423133661</v>
      </c>
      <c r="G43" s="6">
        <v>1471.7755594747673</v>
      </c>
      <c r="H43" s="6"/>
      <c r="I43" s="7" t="s">
        <v>21</v>
      </c>
      <c r="J43" s="9">
        <v>1557.7916666666667</v>
      </c>
      <c r="K43" s="9"/>
      <c r="L43" s="9"/>
      <c r="P43" s="9"/>
      <c r="S43" t="e">
        <f t="shared" ca="1" si="1"/>
        <v>#N/A</v>
      </c>
      <c r="AE43" s="6"/>
    </row>
    <row r="44" spans="1:31" x14ac:dyDescent="0.25">
      <c r="A44" t="s">
        <v>2</v>
      </c>
      <c r="B44" s="5" t="str">
        <f t="shared" si="0"/>
        <v>f. HE19-22</v>
      </c>
      <c r="C44">
        <v>19</v>
      </c>
      <c r="D44" t="s">
        <v>28</v>
      </c>
      <c r="E44" s="6">
        <v>1840</v>
      </c>
      <c r="F44" s="6">
        <v>2030.7020631506996</v>
      </c>
      <c r="G44" s="6">
        <v>1469.0968995154949</v>
      </c>
      <c r="H44" s="6"/>
      <c r="I44" s="7" t="s">
        <v>22</v>
      </c>
      <c r="J44" s="9">
        <v>1488.0416666666667</v>
      </c>
      <c r="K44" s="9"/>
      <c r="L44" s="9"/>
      <c r="P44" s="9"/>
      <c r="S44" t="e">
        <f t="shared" ca="1" si="1"/>
        <v>#N/A</v>
      </c>
      <c r="AE44" s="6"/>
    </row>
    <row r="45" spans="1:31" x14ac:dyDescent="0.25">
      <c r="A45" t="s">
        <v>2</v>
      </c>
      <c r="B45" s="5" t="str">
        <f t="shared" si="0"/>
        <v>f. HE19-22</v>
      </c>
      <c r="C45">
        <v>20</v>
      </c>
      <c r="D45" t="s">
        <v>28</v>
      </c>
      <c r="E45" s="6">
        <v>1439</v>
      </c>
      <c r="F45" s="6">
        <v>1343.19598855187</v>
      </c>
      <c r="G45" s="6">
        <v>840.58565285697591</v>
      </c>
      <c r="H45" s="6"/>
      <c r="I45" s="7" t="s">
        <v>23</v>
      </c>
      <c r="J45" s="9">
        <v>1526</v>
      </c>
      <c r="K45" s="9"/>
      <c r="L45" s="9"/>
      <c r="P45" s="9"/>
      <c r="S45" t="e">
        <f t="shared" ca="1" si="1"/>
        <v>#N/A</v>
      </c>
    </row>
    <row r="46" spans="1:31" x14ac:dyDescent="0.25">
      <c r="A46" t="s">
        <v>2</v>
      </c>
      <c r="B46" s="5" t="str">
        <f t="shared" si="0"/>
        <v>f. HE19-22</v>
      </c>
      <c r="C46">
        <v>21</v>
      </c>
      <c r="D46" t="s">
        <v>28</v>
      </c>
      <c r="E46" s="6">
        <v>1431</v>
      </c>
      <c r="F46" s="6">
        <v>1228.845946137385</v>
      </c>
      <c r="G46" s="6">
        <v>767.64714976436665</v>
      </c>
      <c r="H46" s="6"/>
    </row>
    <row r="47" spans="1:31" x14ac:dyDescent="0.25">
      <c r="A47" t="s">
        <v>2</v>
      </c>
      <c r="B47" s="5" t="str">
        <f t="shared" si="0"/>
        <v>f. HE19-22</v>
      </c>
      <c r="C47">
        <v>22</v>
      </c>
      <c r="D47" t="s">
        <v>28</v>
      </c>
      <c r="E47" s="6">
        <v>1410</v>
      </c>
      <c r="F47" s="6">
        <v>1213.9530722819027</v>
      </c>
      <c r="G47" s="6">
        <v>743.08973209268129</v>
      </c>
      <c r="H47" s="6"/>
    </row>
    <row r="48" spans="1:31" x14ac:dyDescent="0.25">
      <c r="A48" t="s">
        <v>2</v>
      </c>
      <c r="B48" s="5" t="str">
        <f t="shared" si="0"/>
        <v>a. HE1-2 &amp; HE23-24</v>
      </c>
      <c r="C48">
        <v>23</v>
      </c>
      <c r="D48" t="s">
        <v>28</v>
      </c>
      <c r="E48" s="6">
        <v>1361</v>
      </c>
      <c r="F48" s="6">
        <v>1103.3413071489044</v>
      </c>
      <c r="G48" s="6">
        <v>651.21564691355798</v>
      </c>
      <c r="H48" s="6"/>
    </row>
    <row r="49" spans="1:10" x14ac:dyDescent="0.25">
      <c r="A49" t="s">
        <v>2</v>
      </c>
      <c r="B49" s="5" t="str">
        <f t="shared" si="0"/>
        <v>a. HE1-2 &amp; HE23-24</v>
      </c>
      <c r="C49">
        <v>24</v>
      </c>
      <c r="D49" t="s">
        <v>28</v>
      </c>
      <c r="E49" s="6">
        <v>1194</v>
      </c>
      <c r="F49" s="6">
        <v>941.4197330976433</v>
      </c>
      <c r="G49" s="6">
        <v>581.05041572457515</v>
      </c>
      <c r="H49" s="6"/>
    </row>
    <row r="50" spans="1:10" x14ac:dyDescent="0.25">
      <c r="A50" t="s">
        <v>3</v>
      </c>
      <c r="B50" s="5" t="str">
        <f t="shared" si="0"/>
        <v>a. HE1-2 &amp; HE23-24</v>
      </c>
      <c r="C50">
        <v>1</v>
      </c>
      <c r="D50" t="s">
        <v>28</v>
      </c>
      <c r="E50" s="6">
        <v>969</v>
      </c>
      <c r="F50" s="6">
        <v>874.90930489259733</v>
      </c>
      <c r="G50" s="6">
        <v>580.27545144999897</v>
      </c>
      <c r="H50" s="6"/>
    </row>
    <row r="51" spans="1:10" x14ac:dyDescent="0.25">
      <c r="A51" t="s">
        <v>3</v>
      </c>
      <c r="B51" s="5" t="str">
        <f t="shared" si="0"/>
        <v>a. HE1-2 &amp; HE23-24</v>
      </c>
      <c r="C51">
        <v>2</v>
      </c>
      <c r="D51" t="s">
        <v>28</v>
      </c>
      <c r="E51" s="6">
        <v>889</v>
      </c>
      <c r="F51" s="6">
        <v>905.02509634479884</v>
      </c>
      <c r="G51" s="6">
        <v>658.79123720000337</v>
      </c>
      <c r="H51" s="6"/>
    </row>
    <row r="52" spans="1:10" x14ac:dyDescent="0.25">
      <c r="A52" t="s">
        <v>3</v>
      </c>
      <c r="B52" s="5" t="str">
        <f t="shared" si="0"/>
        <v>b. HE3-6</v>
      </c>
      <c r="C52">
        <v>3</v>
      </c>
      <c r="D52" t="s">
        <v>28</v>
      </c>
      <c r="E52" s="6">
        <v>969</v>
      </c>
      <c r="F52" s="6">
        <v>1012.3794716110179</v>
      </c>
      <c r="G52" s="6">
        <v>707.33900959999721</v>
      </c>
      <c r="H52" s="6"/>
    </row>
    <row r="53" spans="1:10" x14ac:dyDescent="0.25">
      <c r="A53" t="s">
        <v>3</v>
      </c>
      <c r="B53" s="5" t="str">
        <f t="shared" si="0"/>
        <v>b. HE3-6</v>
      </c>
      <c r="C53">
        <v>4</v>
      </c>
      <c r="D53" t="s">
        <v>28</v>
      </c>
      <c r="E53" s="6">
        <v>906</v>
      </c>
      <c r="F53" s="6">
        <v>1012.9842231792859</v>
      </c>
      <c r="G53" s="6">
        <v>690.82696541776045</v>
      </c>
      <c r="H53" s="6"/>
    </row>
    <row r="54" spans="1:10" x14ac:dyDescent="0.25">
      <c r="A54" t="s">
        <v>3</v>
      </c>
      <c r="B54" s="5" t="str">
        <f t="shared" si="0"/>
        <v>b. HE3-6</v>
      </c>
      <c r="C54">
        <v>5</v>
      </c>
      <c r="D54" t="s">
        <v>28</v>
      </c>
      <c r="E54" s="6">
        <v>1027</v>
      </c>
      <c r="F54" s="6">
        <v>1116.2599778058775</v>
      </c>
      <c r="G54" s="6">
        <v>745.78750465449548</v>
      </c>
      <c r="H54" s="6"/>
    </row>
    <row r="55" spans="1:10" x14ac:dyDescent="0.25">
      <c r="A55" t="s">
        <v>3</v>
      </c>
      <c r="B55" s="5" t="str">
        <f t="shared" si="0"/>
        <v>b. HE3-6</v>
      </c>
      <c r="C55">
        <v>6</v>
      </c>
      <c r="D55" t="s">
        <v>28</v>
      </c>
      <c r="E55" s="6">
        <v>1263</v>
      </c>
      <c r="F55" s="6">
        <v>1236.4599069724675</v>
      </c>
      <c r="G55" s="6">
        <v>757.18913694528726</v>
      </c>
      <c r="H55" s="6"/>
      <c r="J55" s="6"/>
    </row>
    <row r="56" spans="1:10" x14ac:dyDescent="0.25">
      <c r="A56" t="s">
        <v>3</v>
      </c>
      <c r="B56" s="5" t="str">
        <f t="shared" si="0"/>
        <v>c. HE7-10</v>
      </c>
      <c r="C56">
        <v>7</v>
      </c>
      <c r="D56" t="s">
        <v>28</v>
      </c>
      <c r="E56" s="6">
        <v>1283</v>
      </c>
      <c r="F56" s="6">
        <v>1409.5183424060187</v>
      </c>
      <c r="G56" s="6">
        <v>789.20177053880207</v>
      </c>
      <c r="H56" s="6"/>
      <c r="J56" s="6"/>
    </row>
    <row r="57" spans="1:10" x14ac:dyDescent="0.25">
      <c r="A57" t="s">
        <v>3</v>
      </c>
      <c r="B57" s="5" t="str">
        <f t="shared" si="0"/>
        <v>c. HE7-10</v>
      </c>
      <c r="C57">
        <v>8</v>
      </c>
      <c r="D57" t="s">
        <v>28</v>
      </c>
      <c r="E57" s="6">
        <v>1463</v>
      </c>
      <c r="F57" s="6">
        <v>1623.8373916160149</v>
      </c>
      <c r="G57" s="6">
        <v>994.68389367999907</v>
      </c>
      <c r="H57" s="6"/>
      <c r="J57" s="6"/>
    </row>
    <row r="58" spans="1:10" x14ac:dyDescent="0.25">
      <c r="A58" t="s">
        <v>3</v>
      </c>
      <c r="B58" s="5" t="str">
        <f t="shared" si="0"/>
        <v>c. HE7-10</v>
      </c>
      <c r="C58">
        <v>9</v>
      </c>
      <c r="D58" t="s">
        <v>28</v>
      </c>
      <c r="E58" s="6">
        <v>2097</v>
      </c>
      <c r="F58" s="6">
        <v>2366.6326291311811</v>
      </c>
      <c r="G58" s="6">
        <v>1942.0587628499929</v>
      </c>
      <c r="H58" s="6"/>
    </row>
    <row r="59" spans="1:10" x14ac:dyDescent="0.25">
      <c r="A59" t="s">
        <v>3</v>
      </c>
      <c r="B59" s="5" t="str">
        <f t="shared" si="0"/>
        <v>c. HE7-10</v>
      </c>
      <c r="C59">
        <v>10</v>
      </c>
      <c r="D59" t="s">
        <v>28</v>
      </c>
      <c r="E59" s="6">
        <v>2179</v>
      </c>
      <c r="F59" s="6">
        <v>2620.3376518190544</v>
      </c>
      <c r="G59" s="6">
        <v>2355.5626824999958</v>
      </c>
      <c r="H59" s="6"/>
    </row>
    <row r="60" spans="1:10" x14ac:dyDescent="0.25">
      <c r="A60" t="s">
        <v>3</v>
      </c>
      <c r="B60" s="5" t="str">
        <f t="shared" si="0"/>
        <v>d. HE11-14</v>
      </c>
      <c r="C60">
        <v>11</v>
      </c>
      <c r="D60" t="s">
        <v>28</v>
      </c>
      <c r="E60" s="6">
        <v>2258</v>
      </c>
      <c r="F60" s="6">
        <v>2380.7509172068153</v>
      </c>
      <c r="G60" s="6">
        <v>2181.1160364111192</v>
      </c>
      <c r="H60" s="6"/>
    </row>
    <row r="61" spans="1:10" x14ac:dyDescent="0.25">
      <c r="A61" t="s">
        <v>3</v>
      </c>
      <c r="B61" s="5" t="str">
        <f t="shared" si="0"/>
        <v>d. HE11-14</v>
      </c>
      <c r="C61">
        <v>12</v>
      </c>
      <c r="D61" t="s">
        <v>28</v>
      </c>
      <c r="E61" s="6">
        <v>1960</v>
      </c>
      <c r="F61" s="6">
        <v>2015.7023782315505</v>
      </c>
      <c r="G61" s="6">
        <v>1853.4835414711122</v>
      </c>
      <c r="H61" s="6"/>
    </row>
    <row r="62" spans="1:10" x14ac:dyDescent="0.25">
      <c r="A62" t="s">
        <v>3</v>
      </c>
      <c r="B62" s="5" t="str">
        <f t="shared" si="0"/>
        <v>d. HE11-14</v>
      </c>
      <c r="C62">
        <v>13</v>
      </c>
      <c r="D62" t="s">
        <v>28</v>
      </c>
      <c r="E62" s="6">
        <v>1592</v>
      </c>
      <c r="F62" s="6">
        <v>1857.6139328449117</v>
      </c>
      <c r="G62" s="6">
        <v>1718.099311181114</v>
      </c>
      <c r="H62" s="6"/>
    </row>
    <row r="63" spans="1:10" x14ac:dyDescent="0.25">
      <c r="A63" t="s">
        <v>3</v>
      </c>
      <c r="B63" s="5" t="str">
        <f t="shared" si="0"/>
        <v>d. HE11-14</v>
      </c>
      <c r="C63">
        <v>14</v>
      </c>
      <c r="D63" t="s">
        <v>28</v>
      </c>
      <c r="E63" s="6">
        <v>1543</v>
      </c>
      <c r="F63" s="6">
        <v>1806.2093007723888</v>
      </c>
      <c r="G63" s="6">
        <v>1675.01982626111</v>
      </c>
      <c r="H63" s="6"/>
    </row>
    <row r="64" spans="1:10" x14ac:dyDescent="0.25">
      <c r="A64" t="s">
        <v>3</v>
      </c>
      <c r="B64" s="5" t="str">
        <f t="shared" si="0"/>
        <v>e. HE15-18</v>
      </c>
      <c r="C64">
        <v>15</v>
      </c>
      <c r="D64" t="s">
        <v>28</v>
      </c>
      <c r="E64" s="6">
        <v>1909</v>
      </c>
      <c r="F64" s="6">
        <v>2454.1148800004294</v>
      </c>
      <c r="G64" s="6">
        <v>2349.9042289082809</v>
      </c>
      <c r="H64" s="6"/>
      <c r="J64" s="6"/>
    </row>
    <row r="65" spans="1:10" x14ac:dyDescent="0.25">
      <c r="A65" t="s">
        <v>3</v>
      </c>
      <c r="B65" s="5" t="str">
        <f t="shared" si="0"/>
        <v>e. HE15-18</v>
      </c>
      <c r="C65">
        <v>16</v>
      </c>
      <c r="D65" t="s">
        <v>28</v>
      </c>
      <c r="E65" s="6">
        <v>2035</v>
      </c>
      <c r="F65" s="6">
        <v>2924.230439271686</v>
      </c>
      <c r="G65" s="6">
        <v>2775.2545117532886</v>
      </c>
      <c r="H65" s="6"/>
      <c r="J65" s="6"/>
    </row>
    <row r="66" spans="1:10" x14ac:dyDescent="0.25">
      <c r="A66" t="s">
        <v>3</v>
      </c>
      <c r="B66" s="5" t="str">
        <f t="shared" si="0"/>
        <v>e. HE15-18</v>
      </c>
      <c r="C66">
        <v>17</v>
      </c>
      <c r="D66" t="s">
        <v>28</v>
      </c>
      <c r="E66" s="6">
        <v>2252</v>
      </c>
      <c r="F66" s="6">
        <v>2956.4646473201424</v>
      </c>
      <c r="G66" s="6">
        <v>2770.1120360707896</v>
      </c>
      <c r="H66" s="6"/>
      <c r="J66" s="6"/>
    </row>
    <row r="67" spans="1:10" x14ac:dyDescent="0.25">
      <c r="A67" t="s">
        <v>3</v>
      </c>
      <c r="B67" s="5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28</v>
      </c>
      <c r="E67" s="6">
        <v>2217</v>
      </c>
      <c r="F67" s="6">
        <v>2816.1003755802949</v>
      </c>
      <c r="G67" s="6">
        <v>2574.2018520382826</v>
      </c>
      <c r="H67" s="6"/>
    </row>
    <row r="68" spans="1:10" x14ac:dyDescent="0.25">
      <c r="A68" t="s">
        <v>3</v>
      </c>
      <c r="B68" s="5" t="str">
        <f t="shared" si="2"/>
        <v>f. HE19-22</v>
      </c>
      <c r="C68">
        <v>19</v>
      </c>
      <c r="D68" t="s">
        <v>28</v>
      </c>
      <c r="E68" s="6">
        <v>1912</v>
      </c>
      <c r="F68" s="6">
        <v>1983.4464401489645</v>
      </c>
      <c r="G68" s="6">
        <v>1559.2647566820795</v>
      </c>
      <c r="H68" s="6"/>
    </row>
    <row r="69" spans="1:10" x14ac:dyDescent="0.25">
      <c r="A69" t="s">
        <v>3</v>
      </c>
      <c r="B69" s="5" t="str">
        <f t="shared" si="2"/>
        <v>f. HE19-22</v>
      </c>
      <c r="C69">
        <v>20</v>
      </c>
      <c r="D69" t="s">
        <v>28</v>
      </c>
      <c r="E69" s="6">
        <v>1748</v>
      </c>
      <c r="F69" s="6">
        <v>1461.0964299017505</v>
      </c>
      <c r="G69" s="6">
        <v>938.40884326207356</v>
      </c>
      <c r="H69" s="6"/>
    </row>
    <row r="70" spans="1:10" x14ac:dyDescent="0.25">
      <c r="A70" t="s">
        <v>3</v>
      </c>
      <c r="B70" s="5" t="str">
        <f t="shared" si="2"/>
        <v>f. HE19-22</v>
      </c>
      <c r="C70">
        <v>21</v>
      </c>
      <c r="D70" t="s">
        <v>28</v>
      </c>
      <c r="E70" s="6">
        <v>1480</v>
      </c>
      <c r="F70" s="6">
        <v>1753.6629312632303</v>
      </c>
      <c r="G70" s="6">
        <v>1076.2436337945396</v>
      </c>
      <c r="H70" s="6"/>
    </row>
    <row r="71" spans="1:10" x14ac:dyDescent="0.25">
      <c r="A71" t="s">
        <v>3</v>
      </c>
      <c r="B71" s="5" t="str">
        <f t="shared" si="2"/>
        <v>f. HE19-22</v>
      </c>
      <c r="C71">
        <v>22</v>
      </c>
      <c r="D71" t="s">
        <v>28</v>
      </c>
      <c r="E71" s="6">
        <v>1245</v>
      </c>
      <c r="F71" s="6">
        <v>1302.7485466047517</v>
      </c>
      <c r="G71" s="6">
        <v>727.94459180415834</v>
      </c>
      <c r="H71" s="6"/>
    </row>
    <row r="72" spans="1:10" x14ac:dyDescent="0.25">
      <c r="A72" t="s">
        <v>3</v>
      </c>
      <c r="B72" s="5" t="str">
        <f t="shared" si="2"/>
        <v>a. HE1-2 &amp; HE23-24</v>
      </c>
      <c r="C72">
        <v>23</v>
      </c>
      <c r="D72" t="s">
        <v>28</v>
      </c>
      <c r="E72" s="6">
        <v>1154</v>
      </c>
      <c r="F72" s="6">
        <v>1233.1714624647993</v>
      </c>
      <c r="G72" s="6">
        <v>712.30111239563701</v>
      </c>
      <c r="H72" s="6"/>
    </row>
    <row r="73" spans="1:10" x14ac:dyDescent="0.25">
      <c r="A73" t="s">
        <v>3</v>
      </c>
      <c r="B73" s="5" t="str">
        <f t="shared" si="2"/>
        <v>a. HE1-2 &amp; HE23-24</v>
      </c>
      <c r="C73">
        <v>24</v>
      </c>
      <c r="D73" t="s">
        <v>28</v>
      </c>
      <c r="E73" s="6">
        <v>1110</v>
      </c>
      <c r="F73" s="6">
        <v>1108.5234640259396</v>
      </c>
      <c r="G73" s="6">
        <v>679.54606769800523</v>
      </c>
      <c r="H73" s="6"/>
    </row>
    <row r="74" spans="1:10" x14ac:dyDescent="0.25">
      <c r="A74" t="s">
        <v>4</v>
      </c>
      <c r="B74" s="5" t="str">
        <f t="shared" si="2"/>
        <v>a. HE1-2 &amp; HE23-24</v>
      </c>
      <c r="C74">
        <v>1</v>
      </c>
      <c r="D74" t="s">
        <v>28</v>
      </c>
      <c r="E74" s="6">
        <v>936</v>
      </c>
      <c r="F74" s="6">
        <v>1005.3519977528892</v>
      </c>
      <c r="G74" s="6">
        <v>779.89662368749941</v>
      </c>
      <c r="H74" s="6"/>
      <c r="J74" s="6"/>
    </row>
    <row r="75" spans="1:10" x14ac:dyDescent="0.25">
      <c r="A75" t="s">
        <v>4</v>
      </c>
      <c r="B75" s="5" t="str">
        <f t="shared" si="2"/>
        <v>a. HE1-2 &amp; HE23-24</v>
      </c>
      <c r="C75">
        <v>2</v>
      </c>
      <c r="D75" t="s">
        <v>28</v>
      </c>
      <c r="E75" s="6">
        <v>899</v>
      </c>
      <c r="F75" s="6">
        <v>949.55108455485743</v>
      </c>
      <c r="G75" s="6">
        <v>741.7490812911019</v>
      </c>
      <c r="H75" s="6"/>
      <c r="J75" s="6"/>
    </row>
    <row r="76" spans="1:10" x14ac:dyDescent="0.25">
      <c r="A76" t="s">
        <v>4</v>
      </c>
      <c r="B76" s="5" t="str">
        <f t="shared" si="2"/>
        <v>b. HE3-6</v>
      </c>
      <c r="C76">
        <v>3</v>
      </c>
      <c r="D76" t="s">
        <v>28</v>
      </c>
      <c r="E76" s="6">
        <v>961</v>
      </c>
      <c r="F76" s="6">
        <v>977.08455598711475</v>
      </c>
      <c r="G76" s="6">
        <v>694.19905842500066</v>
      </c>
      <c r="H76" s="6"/>
      <c r="J76" s="6"/>
    </row>
    <row r="77" spans="1:10" x14ac:dyDescent="0.25">
      <c r="A77" t="s">
        <v>4</v>
      </c>
      <c r="B77" s="5" t="str">
        <f t="shared" si="2"/>
        <v>b. HE3-6</v>
      </c>
      <c r="C77">
        <v>4</v>
      </c>
      <c r="D77" t="s">
        <v>28</v>
      </c>
      <c r="E77" s="6">
        <v>985</v>
      </c>
      <c r="F77" s="6">
        <v>1084.0823362049985</v>
      </c>
      <c r="G77" s="6">
        <v>801.66974423366037</v>
      </c>
      <c r="H77" s="6"/>
    </row>
    <row r="78" spans="1:10" x14ac:dyDescent="0.25">
      <c r="A78" t="s">
        <v>4</v>
      </c>
      <c r="B78" s="5" t="str">
        <f t="shared" si="2"/>
        <v>b. HE3-6</v>
      </c>
      <c r="C78">
        <v>5</v>
      </c>
      <c r="D78" t="s">
        <v>28</v>
      </c>
      <c r="E78" s="6">
        <v>935</v>
      </c>
      <c r="F78" s="6">
        <v>1101.5130688542042</v>
      </c>
      <c r="G78" s="6">
        <v>774.9520472472409</v>
      </c>
      <c r="H78" s="6"/>
    </row>
    <row r="79" spans="1:10" x14ac:dyDescent="0.25">
      <c r="A79" t="s">
        <v>4</v>
      </c>
      <c r="B79" s="5" t="str">
        <f t="shared" si="2"/>
        <v>b. HE3-6</v>
      </c>
      <c r="C79">
        <v>6</v>
      </c>
      <c r="D79" t="s">
        <v>28</v>
      </c>
      <c r="E79" s="6">
        <v>1079</v>
      </c>
      <c r="F79" s="6">
        <v>1155.017572493824</v>
      </c>
      <c r="G79" s="6">
        <v>834.38907792212262</v>
      </c>
      <c r="H79" s="6"/>
    </row>
    <row r="80" spans="1:10" x14ac:dyDescent="0.25">
      <c r="A80" t="s">
        <v>4</v>
      </c>
      <c r="B80" s="5" t="str">
        <f t="shared" si="2"/>
        <v>c. HE7-10</v>
      </c>
      <c r="C80">
        <v>7</v>
      </c>
      <c r="D80" t="s">
        <v>28</v>
      </c>
      <c r="E80" s="6">
        <v>1126</v>
      </c>
      <c r="F80" s="6">
        <v>1255.3812110543879</v>
      </c>
      <c r="G80" s="6">
        <v>848.36094947348408</v>
      </c>
      <c r="H80" s="6"/>
    </row>
    <row r="81" spans="1:8" x14ac:dyDescent="0.25">
      <c r="A81" t="s">
        <v>4</v>
      </c>
      <c r="B81" s="5" t="str">
        <f t="shared" si="2"/>
        <v>c. HE7-10</v>
      </c>
      <c r="C81">
        <v>8</v>
      </c>
      <c r="D81" t="s">
        <v>28</v>
      </c>
      <c r="E81" s="6">
        <v>1328</v>
      </c>
      <c r="F81" s="6">
        <v>1378.6275372351695</v>
      </c>
      <c r="G81" s="6">
        <v>926.53521858799888</v>
      </c>
      <c r="H81" s="6"/>
    </row>
    <row r="82" spans="1:8" x14ac:dyDescent="0.25">
      <c r="A82" t="s">
        <v>4</v>
      </c>
      <c r="B82" s="5" t="str">
        <f t="shared" si="2"/>
        <v>c. HE7-10</v>
      </c>
      <c r="C82">
        <v>9</v>
      </c>
      <c r="D82" t="s">
        <v>28</v>
      </c>
      <c r="E82" s="6">
        <v>1719</v>
      </c>
      <c r="F82" s="6">
        <v>2420.0296344921985</v>
      </c>
      <c r="G82" s="6">
        <v>2157.7045278199989</v>
      </c>
      <c r="H82" s="6"/>
    </row>
    <row r="83" spans="1:8" x14ac:dyDescent="0.25">
      <c r="A83" t="s">
        <v>4</v>
      </c>
      <c r="B83" s="5" t="str">
        <f t="shared" si="2"/>
        <v>c. HE7-10</v>
      </c>
      <c r="C83">
        <v>10</v>
      </c>
      <c r="D83" t="s">
        <v>28</v>
      </c>
      <c r="E83" s="6">
        <v>1911</v>
      </c>
      <c r="F83" s="6">
        <v>2517.5507017067362</v>
      </c>
      <c r="G83" s="6">
        <v>2372.9647334900019</v>
      </c>
      <c r="H83" s="6"/>
    </row>
    <row r="84" spans="1:8" x14ac:dyDescent="0.25">
      <c r="A84" t="s">
        <v>4</v>
      </c>
      <c r="B84" s="5" t="str">
        <f t="shared" si="2"/>
        <v>d. HE11-14</v>
      </c>
      <c r="C84">
        <v>11</v>
      </c>
      <c r="D84" t="s">
        <v>28</v>
      </c>
      <c r="E84" s="6">
        <v>1776</v>
      </c>
      <c r="F84" s="6">
        <v>2278.0769898403219</v>
      </c>
      <c r="G84" s="6">
        <v>2118.6357950493921</v>
      </c>
      <c r="H84" s="6"/>
    </row>
    <row r="85" spans="1:8" x14ac:dyDescent="0.25">
      <c r="A85" t="s">
        <v>4</v>
      </c>
      <c r="B85" s="5" t="str">
        <f t="shared" si="2"/>
        <v>d. HE11-14</v>
      </c>
      <c r="C85">
        <v>12</v>
      </c>
      <c r="D85" t="s">
        <v>28</v>
      </c>
      <c r="E85" s="6">
        <v>1843</v>
      </c>
      <c r="F85" s="6">
        <v>2053.9947446122083</v>
      </c>
      <c r="G85" s="6">
        <v>1880.1635593793903</v>
      </c>
      <c r="H85" s="6"/>
    </row>
    <row r="86" spans="1:8" x14ac:dyDescent="0.25">
      <c r="A86" t="s">
        <v>4</v>
      </c>
      <c r="B86" s="5" t="str">
        <f t="shared" si="2"/>
        <v>d. HE11-14</v>
      </c>
      <c r="C86">
        <v>13</v>
      </c>
      <c r="D86" t="s">
        <v>28</v>
      </c>
      <c r="E86" s="6">
        <v>1715</v>
      </c>
      <c r="F86" s="6">
        <v>1641.6265479772692</v>
      </c>
      <c r="G86" s="6">
        <v>1435.4406156593973</v>
      </c>
      <c r="H86" s="6"/>
    </row>
    <row r="87" spans="1:8" x14ac:dyDescent="0.25">
      <c r="A87" t="s">
        <v>4</v>
      </c>
      <c r="B87" s="5" t="str">
        <f t="shared" si="2"/>
        <v>d. HE11-14</v>
      </c>
      <c r="C87">
        <v>14</v>
      </c>
      <c r="D87" t="s">
        <v>28</v>
      </c>
      <c r="E87" s="6">
        <v>1796</v>
      </c>
      <c r="F87" s="6">
        <v>1865.5189252007558</v>
      </c>
      <c r="G87" s="6">
        <v>1638.8004737818974</v>
      </c>
      <c r="H87" s="6"/>
    </row>
    <row r="88" spans="1:8" x14ac:dyDescent="0.25">
      <c r="A88" t="s">
        <v>4</v>
      </c>
      <c r="B88" s="5" t="str">
        <f t="shared" si="2"/>
        <v>e. HE15-18</v>
      </c>
      <c r="C88">
        <v>15</v>
      </c>
      <c r="D88" t="s">
        <v>28</v>
      </c>
      <c r="E88" s="6">
        <v>1906</v>
      </c>
      <c r="F88" s="6">
        <v>2218.0134272837995</v>
      </c>
      <c r="G88" s="6">
        <v>2005.1835657289353</v>
      </c>
      <c r="H88" s="6"/>
    </row>
    <row r="89" spans="1:8" x14ac:dyDescent="0.25">
      <c r="A89" t="s">
        <v>4</v>
      </c>
      <c r="B89" s="5" t="str">
        <f t="shared" si="2"/>
        <v>e. HE15-18</v>
      </c>
      <c r="C89">
        <v>16</v>
      </c>
      <c r="D89" t="s">
        <v>28</v>
      </c>
      <c r="E89" s="6">
        <v>1863</v>
      </c>
      <c r="F89" s="6">
        <v>2454.0074477172448</v>
      </c>
      <c r="G89" s="6">
        <v>2205.777630628932</v>
      </c>
      <c r="H89" s="6"/>
    </row>
    <row r="90" spans="1:8" x14ac:dyDescent="0.25">
      <c r="A90" t="s">
        <v>4</v>
      </c>
      <c r="B90" s="5" t="str">
        <f t="shared" si="2"/>
        <v>e. HE15-18</v>
      </c>
      <c r="C90">
        <v>17</v>
      </c>
      <c r="D90" t="s">
        <v>28</v>
      </c>
      <c r="E90" s="6">
        <v>2067</v>
      </c>
      <c r="F90" s="6">
        <v>2589.4415843994457</v>
      </c>
      <c r="G90" s="6">
        <v>2286.9118552014352</v>
      </c>
      <c r="H90" s="6"/>
    </row>
    <row r="91" spans="1:8" x14ac:dyDescent="0.25">
      <c r="A91" t="s">
        <v>4</v>
      </c>
      <c r="B91" s="5" t="str">
        <f t="shared" si="2"/>
        <v>e. HE15-18</v>
      </c>
      <c r="C91">
        <v>18</v>
      </c>
      <c r="D91" t="s">
        <v>28</v>
      </c>
      <c r="E91" s="6">
        <v>2225</v>
      </c>
      <c r="F91" s="6">
        <v>2849.5926731300206</v>
      </c>
      <c r="G91" s="6">
        <v>2519.756894583933</v>
      </c>
      <c r="H91" s="6"/>
    </row>
    <row r="92" spans="1:8" x14ac:dyDescent="0.25">
      <c r="A92" t="s">
        <v>4</v>
      </c>
      <c r="B92" s="5" t="str">
        <f t="shared" si="2"/>
        <v>f. HE19-22</v>
      </c>
      <c r="C92">
        <v>19</v>
      </c>
      <c r="D92" t="s">
        <v>28</v>
      </c>
      <c r="E92" s="6">
        <v>1622</v>
      </c>
      <c r="F92" s="6">
        <v>2088.4998105448221</v>
      </c>
      <c r="G92" s="6">
        <v>1706.0530745457379</v>
      </c>
      <c r="H92" s="6"/>
    </row>
    <row r="93" spans="1:8" x14ac:dyDescent="0.25">
      <c r="A93" t="s">
        <v>4</v>
      </c>
      <c r="B93" s="5" t="str">
        <f t="shared" si="2"/>
        <v>f. HE19-22</v>
      </c>
      <c r="C93">
        <v>20</v>
      </c>
      <c r="D93" t="s">
        <v>28</v>
      </c>
      <c r="E93" s="6">
        <v>1552</v>
      </c>
      <c r="F93" s="6">
        <v>1910.6300386404127</v>
      </c>
      <c r="G93" s="6">
        <v>1395.5146074087397</v>
      </c>
      <c r="H93" s="6"/>
    </row>
    <row r="94" spans="1:8" x14ac:dyDescent="0.25">
      <c r="A94" t="s">
        <v>4</v>
      </c>
      <c r="B94" s="5" t="str">
        <f t="shared" si="2"/>
        <v>f. HE19-22</v>
      </c>
      <c r="C94">
        <v>21</v>
      </c>
      <c r="D94" t="s">
        <v>28</v>
      </c>
      <c r="E94" s="6">
        <v>1343</v>
      </c>
      <c r="F94" s="6">
        <v>1993.1054380366952</v>
      </c>
      <c r="G94" s="6">
        <v>1256.7854434289509</v>
      </c>
      <c r="H94" s="6"/>
    </row>
    <row r="95" spans="1:8" x14ac:dyDescent="0.25">
      <c r="A95" t="s">
        <v>4</v>
      </c>
      <c r="B95" s="5" t="str">
        <f t="shared" si="2"/>
        <v>f. HE19-22</v>
      </c>
      <c r="C95">
        <v>22</v>
      </c>
      <c r="D95" t="s">
        <v>28</v>
      </c>
      <c r="E95" s="6">
        <v>1290</v>
      </c>
      <c r="F95" s="6">
        <v>1642.413086779773</v>
      </c>
      <c r="G95" s="6">
        <v>993.67809235673224</v>
      </c>
      <c r="H95" s="6"/>
    </row>
    <row r="96" spans="1:8" x14ac:dyDescent="0.25">
      <c r="A96" t="s">
        <v>4</v>
      </c>
      <c r="B96" s="5" t="str">
        <f t="shared" si="2"/>
        <v>a. HE1-2 &amp; HE23-24</v>
      </c>
      <c r="C96">
        <v>23</v>
      </c>
      <c r="D96" t="s">
        <v>28</v>
      </c>
      <c r="E96" s="6">
        <v>1168</v>
      </c>
      <c r="F96" s="6">
        <v>1365.1404202587275</v>
      </c>
      <c r="G96" s="6">
        <v>777.51225490304012</v>
      </c>
      <c r="H96" s="6"/>
    </row>
    <row r="97" spans="1:8" x14ac:dyDescent="0.25">
      <c r="A97" t="s">
        <v>4</v>
      </c>
      <c r="B97" s="5" t="str">
        <f t="shared" si="2"/>
        <v>a. HE1-2 &amp; HE23-24</v>
      </c>
      <c r="C97">
        <v>24</v>
      </c>
      <c r="D97" t="s">
        <v>28</v>
      </c>
      <c r="E97" s="6">
        <v>1082</v>
      </c>
      <c r="F97" s="6">
        <v>1098.910507564618</v>
      </c>
      <c r="G97" s="6">
        <v>738.74836776269035</v>
      </c>
      <c r="H97" s="6"/>
    </row>
    <row r="98" spans="1:8" x14ac:dyDescent="0.25">
      <c r="A98" t="s">
        <v>5</v>
      </c>
      <c r="B98" s="5" t="str">
        <f t="shared" si="2"/>
        <v>a. HE1-2 &amp; HE23-24</v>
      </c>
      <c r="C98">
        <v>1</v>
      </c>
      <c r="D98" t="s">
        <v>28</v>
      </c>
      <c r="E98" s="6">
        <v>1303</v>
      </c>
      <c r="F98" s="6">
        <v>1250.7111790291801</v>
      </c>
      <c r="G98" s="6">
        <v>781.83451945419813</v>
      </c>
      <c r="H98" s="6"/>
    </row>
    <row r="99" spans="1:8" x14ac:dyDescent="0.25">
      <c r="A99" t="s">
        <v>5</v>
      </c>
      <c r="B99" s="5" t="str">
        <f t="shared" si="2"/>
        <v>a. HE1-2 &amp; HE23-24</v>
      </c>
      <c r="C99">
        <v>2</v>
      </c>
      <c r="D99" t="s">
        <v>28</v>
      </c>
      <c r="E99" s="6">
        <v>1298</v>
      </c>
      <c r="F99" s="6">
        <v>1372.8551530973139</v>
      </c>
      <c r="G99" s="6">
        <v>881.98802079682832</v>
      </c>
      <c r="H99" s="6"/>
    </row>
    <row r="100" spans="1:8" x14ac:dyDescent="0.25">
      <c r="A100" t="s">
        <v>5</v>
      </c>
      <c r="B100" s="5" t="str">
        <f t="shared" si="2"/>
        <v>b. HE3-6</v>
      </c>
      <c r="C100">
        <v>3</v>
      </c>
      <c r="D100" t="s">
        <v>28</v>
      </c>
      <c r="E100" s="6">
        <v>1409</v>
      </c>
      <c r="F100" s="6">
        <v>1399.3457258126346</v>
      </c>
      <c r="G100" s="6">
        <v>995.99723004466125</v>
      </c>
      <c r="H100" s="6"/>
    </row>
    <row r="101" spans="1:8" x14ac:dyDescent="0.25">
      <c r="A101" t="s">
        <v>5</v>
      </c>
      <c r="B101" s="5" t="str">
        <f t="shared" si="2"/>
        <v>b. HE3-6</v>
      </c>
      <c r="C101">
        <v>4</v>
      </c>
      <c r="D101" t="s">
        <v>28</v>
      </c>
      <c r="E101" s="6">
        <v>1269</v>
      </c>
      <c r="F101" s="6">
        <v>1311.3557370900514</v>
      </c>
      <c r="G101" s="6">
        <v>867.38637062546047</v>
      </c>
      <c r="H101" s="6"/>
    </row>
    <row r="102" spans="1:8" x14ac:dyDescent="0.25">
      <c r="A102" t="s">
        <v>5</v>
      </c>
      <c r="B102" s="5" t="str">
        <f t="shared" si="2"/>
        <v>b. HE3-6</v>
      </c>
      <c r="C102">
        <v>5</v>
      </c>
      <c r="D102" t="s">
        <v>28</v>
      </c>
      <c r="E102" s="6">
        <v>1443</v>
      </c>
      <c r="F102" s="6">
        <v>1534.3102548021316</v>
      </c>
      <c r="G102" s="6">
        <v>1016.9802427692</v>
      </c>
      <c r="H102" s="6"/>
    </row>
    <row r="103" spans="1:8" x14ac:dyDescent="0.25">
      <c r="A103" t="s">
        <v>5</v>
      </c>
      <c r="B103" s="5" t="str">
        <f t="shared" si="2"/>
        <v>b. HE3-6</v>
      </c>
      <c r="C103">
        <v>6</v>
      </c>
      <c r="D103" t="s">
        <v>28</v>
      </c>
      <c r="E103" s="6">
        <v>1172</v>
      </c>
      <c r="F103" s="6">
        <v>1340.3719808698384</v>
      </c>
      <c r="G103" s="6">
        <v>820.23216019162976</v>
      </c>
      <c r="H103" s="6"/>
    </row>
    <row r="104" spans="1:8" x14ac:dyDescent="0.25">
      <c r="A104" t="s">
        <v>5</v>
      </c>
      <c r="B104" s="5" t="str">
        <f t="shared" si="2"/>
        <v>c. HE7-10</v>
      </c>
      <c r="C104">
        <v>7</v>
      </c>
      <c r="D104" t="s">
        <v>28</v>
      </c>
      <c r="E104" s="6">
        <v>1339</v>
      </c>
      <c r="F104" s="6">
        <v>1607.7152445054548</v>
      </c>
      <c r="G104" s="6">
        <v>1042.326797071247</v>
      </c>
      <c r="H104" s="6"/>
    </row>
    <row r="105" spans="1:8" x14ac:dyDescent="0.25">
      <c r="A105" t="s">
        <v>5</v>
      </c>
      <c r="B105" s="5" t="str">
        <f t="shared" si="2"/>
        <v>c. HE7-10</v>
      </c>
      <c r="C105">
        <v>8</v>
      </c>
      <c r="D105" t="s">
        <v>28</v>
      </c>
      <c r="E105" s="6">
        <v>1899</v>
      </c>
      <c r="F105" s="6">
        <v>2428.1385397971144</v>
      </c>
      <c r="G105" s="6">
        <v>1862.6377873374961</v>
      </c>
      <c r="H105" s="6"/>
    </row>
    <row r="106" spans="1:8" x14ac:dyDescent="0.25">
      <c r="A106" t="s">
        <v>5</v>
      </c>
      <c r="B106" s="5" t="str">
        <f t="shared" si="2"/>
        <v>c. HE7-10</v>
      </c>
      <c r="C106">
        <v>9</v>
      </c>
      <c r="D106" t="s">
        <v>28</v>
      </c>
      <c r="E106" s="6">
        <v>2532</v>
      </c>
      <c r="F106" s="6">
        <v>3006.5675428565974</v>
      </c>
      <c r="G106" s="6">
        <v>2629.6782580900071</v>
      </c>
      <c r="H106" s="6"/>
    </row>
    <row r="107" spans="1:8" x14ac:dyDescent="0.25">
      <c r="A107" t="s">
        <v>5</v>
      </c>
      <c r="B107" s="5" t="str">
        <f t="shared" si="2"/>
        <v>c. HE7-10</v>
      </c>
      <c r="C107">
        <v>10</v>
      </c>
      <c r="D107" t="s">
        <v>28</v>
      </c>
      <c r="E107" s="6">
        <v>2319</v>
      </c>
      <c r="F107" s="6">
        <v>2706.6974323774766</v>
      </c>
      <c r="G107" s="6">
        <v>2335.0691616925092</v>
      </c>
      <c r="H107" s="6"/>
    </row>
    <row r="108" spans="1:8" x14ac:dyDescent="0.25">
      <c r="A108" t="s">
        <v>5</v>
      </c>
      <c r="B108" s="5" t="str">
        <f t="shared" si="2"/>
        <v>d. HE11-14</v>
      </c>
      <c r="C108">
        <v>11</v>
      </c>
      <c r="D108" t="s">
        <v>28</v>
      </c>
      <c r="E108" s="6">
        <v>2434</v>
      </c>
      <c r="F108" s="6">
        <v>3009.5151150326656</v>
      </c>
      <c r="G108" s="6">
        <v>2654.8881995834181</v>
      </c>
      <c r="H108" s="6"/>
    </row>
    <row r="109" spans="1:8" x14ac:dyDescent="0.25">
      <c r="A109" t="s">
        <v>5</v>
      </c>
      <c r="B109" s="5" t="str">
        <f t="shared" si="2"/>
        <v>d. HE11-14</v>
      </c>
      <c r="C109">
        <v>12</v>
      </c>
      <c r="D109" t="s">
        <v>28</v>
      </c>
      <c r="E109" s="6">
        <v>2213</v>
      </c>
      <c r="F109" s="6">
        <v>2947.0555614826003</v>
      </c>
      <c r="G109" s="6">
        <v>2525.0582323834219</v>
      </c>
      <c r="H109" s="6"/>
    </row>
    <row r="110" spans="1:8" x14ac:dyDescent="0.25">
      <c r="A110" t="s">
        <v>5</v>
      </c>
      <c r="B110" s="5" t="str">
        <f t="shared" si="2"/>
        <v>d. HE11-14</v>
      </c>
      <c r="C110">
        <v>13</v>
      </c>
      <c r="D110" t="s">
        <v>28</v>
      </c>
      <c r="E110" s="6">
        <v>2171</v>
      </c>
      <c r="F110" s="6">
        <v>2900.9975658007634</v>
      </c>
      <c r="G110" s="6">
        <v>2393.7337325709159</v>
      </c>
      <c r="H110" s="6"/>
    </row>
    <row r="111" spans="1:8" x14ac:dyDescent="0.25">
      <c r="A111" t="s">
        <v>5</v>
      </c>
      <c r="B111" s="5" t="str">
        <f t="shared" si="2"/>
        <v>d. HE11-14</v>
      </c>
      <c r="C111">
        <v>14</v>
      </c>
      <c r="D111" t="s">
        <v>28</v>
      </c>
      <c r="E111" s="6">
        <v>2514</v>
      </c>
      <c r="F111" s="6">
        <v>3152.0408202052586</v>
      </c>
      <c r="G111" s="6">
        <v>2548.5661389959132</v>
      </c>
      <c r="H111" s="6"/>
    </row>
    <row r="112" spans="1:8" x14ac:dyDescent="0.25">
      <c r="A112" t="s">
        <v>5</v>
      </c>
      <c r="B112" s="5" t="str">
        <f t="shared" si="2"/>
        <v>e. HE15-18</v>
      </c>
      <c r="C112">
        <v>15</v>
      </c>
      <c r="D112" t="s">
        <v>28</v>
      </c>
      <c r="E112" s="6">
        <v>2518</v>
      </c>
      <c r="F112" s="6">
        <v>3550.29041836538</v>
      </c>
      <c r="G112" s="6">
        <v>2913.2233180779044</v>
      </c>
      <c r="H112" s="6"/>
    </row>
    <row r="113" spans="1:8" x14ac:dyDescent="0.25">
      <c r="A113" t="s">
        <v>5</v>
      </c>
      <c r="B113" s="5" t="str">
        <f t="shared" si="2"/>
        <v>e. HE15-18</v>
      </c>
      <c r="C113">
        <v>16</v>
      </c>
      <c r="D113" t="s">
        <v>28</v>
      </c>
      <c r="E113" s="6">
        <v>2627</v>
      </c>
      <c r="F113" s="6">
        <v>3814.7533566148245</v>
      </c>
      <c r="G113" s="6">
        <v>3096.3509082728951</v>
      </c>
      <c r="H113" s="6"/>
    </row>
    <row r="114" spans="1:8" x14ac:dyDescent="0.25">
      <c r="A114" t="s">
        <v>5</v>
      </c>
      <c r="B114" s="5" t="str">
        <f t="shared" si="2"/>
        <v>e. HE15-18</v>
      </c>
      <c r="C114">
        <v>17</v>
      </c>
      <c r="D114" t="s">
        <v>28</v>
      </c>
      <c r="E114" s="6">
        <v>3007</v>
      </c>
      <c r="F114" s="6">
        <v>4005.4496350703166</v>
      </c>
      <c r="G114" s="6">
        <v>3267.772756935397</v>
      </c>
      <c r="H114" s="6"/>
    </row>
    <row r="115" spans="1:8" x14ac:dyDescent="0.25">
      <c r="A115" t="s">
        <v>5</v>
      </c>
      <c r="B115" s="5" t="str">
        <f t="shared" si="2"/>
        <v>e. HE15-18</v>
      </c>
      <c r="C115">
        <v>18</v>
      </c>
      <c r="D115" t="s">
        <v>28</v>
      </c>
      <c r="E115" s="6">
        <v>2935</v>
      </c>
      <c r="F115" s="6">
        <v>3941.3501087010118</v>
      </c>
      <c r="G115" s="6">
        <v>3205.0635610978952</v>
      </c>
      <c r="H115" s="6"/>
    </row>
    <row r="116" spans="1:8" x14ac:dyDescent="0.25">
      <c r="A116" t="s">
        <v>5</v>
      </c>
      <c r="B116" s="5" t="str">
        <f t="shared" si="2"/>
        <v>f. HE19-22</v>
      </c>
      <c r="C116">
        <v>19</v>
      </c>
      <c r="D116" t="s">
        <v>28</v>
      </c>
      <c r="E116" s="6">
        <v>2370</v>
      </c>
      <c r="F116" s="6">
        <v>3108.4158111601664</v>
      </c>
      <c r="G116" s="6">
        <v>2363.9326340143434</v>
      </c>
      <c r="H116" s="6"/>
    </row>
    <row r="117" spans="1:8" x14ac:dyDescent="0.25">
      <c r="A117" t="s">
        <v>5</v>
      </c>
      <c r="B117" s="5" t="str">
        <f t="shared" si="2"/>
        <v>f. HE19-22</v>
      </c>
      <c r="C117">
        <v>20</v>
      </c>
      <c r="D117" t="s">
        <v>28</v>
      </c>
      <c r="E117" s="6">
        <v>1856</v>
      </c>
      <c r="F117" s="6">
        <v>2455.06563894288</v>
      </c>
      <c r="G117" s="6">
        <v>1652.4468496643444</v>
      </c>
      <c r="H117" s="6"/>
    </row>
    <row r="118" spans="1:8" x14ac:dyDescent="0.25">
      <c r="A118" t="s">
        <v>5</v>
      </c>
      <c r="B118" s="5" t="str">
        <f t="shared" si="2"/>
        <v>f. HE19-22</v>
      </c>
      <c r="C118">
        <v>21</v>
      </c>
      <c r="D118" t="s">
        <v>28</v>
      </c>
      <c r="E118" s="6">
        <v>1992</v>
      </c>
      <c r="F118" s="6">
        <v>2426.1243309371912</v>
      </c>
      <c r="G118" s="6">
        <v>1505.8471927343464</v>
      </c>
      <c r="H118" s="6"/>
    </row>
    <row r="119" spans="1:8" x14ac:dyDescent="0.25">
      <c r="A119" t="s">
        <v>5</v>
      </c>
      <c r="B119" s="5" t="str">
        <f t="shared" si="2"/>
        <v>f. HE19-22</v>
      </c>
      <c r="C119">
        <v>22</v>
      </c>
      <c r="D119" t="s">
        <v>28</v>
      </c>
      <c r="E119" s="6">
        <v>2084</v>
      </c>
      <c r="F119" s="6">
        <v>2471.4265637326234</v>
      </c>
      <c r="G119" s="6">
        <v>1636.9301491897886</v>
      </c>
      <c r="H119" s="6"/>
    </row>
    <row r="120" spans="1:8" x14ac:dyDescent="0.25">
      <c r="A120" t="s">
        <v>5</v>
      </c>
      <c r="B120" s="5" t="str">
        <f t="shared" si="2"/>
        <v>a. HE1-2 &amp; HE23-24</v>
      </c>
      <c r="C120">
        <v>23</v>
      </c>
      <c r="D120" t="s">
        <v>28</v>
      </c>
      <c r="E120" s="6">
        <v>1564</v>
      </c>
      <c r="F120" s="6">
        <v>1664.24922815079</v>
      </c>
      <c r="G120" s="6">
        <v>935.94885926380357</v>
      </c>
      <c r="H120" s="6"/>
    </row>
    <row r="121" spans="1:8" x14ac:dyDescent="0.25">
      <c r="A121" t="s">
        <v>5</v>
      </c>
      <c r="B121" s="5" t="str">
        <f t="shared" si="2"/>
        <v>a. HE1-2 &amp; HE23-24</v>
      </c>
      <c r="C121">
        <v>24</v>
      </c>
      <c r="D121" t="s">
        <v>28</v>
      </c>
      <c r="E121" s="6">
        <v>1447</v>
      </c>
      <c r="F121" s="6">
        <v>1751.9056743017668</v>
      </c>
      <c r="G121" s="6">
        <v>1119.7883083091981</v>
      </c>
      <c r="H121" s="6"/>
    </row>
    <row r="122" spans="1:8" x14ac:dyDescent="0.25">
      <c r="A122" t="s">
        <v>6</v>
      </c>
      <c r="B122" s="5" t="str">
        <f t="shared" si="2"/>
        <v>a. HE1-2 &amp; HE23-24</v>
      </c>
      <c r="C122">
        <v>1</v>
      </c>
      <c r="D122" t="s">
        <v>28</v>
      </c>
      <c r="E122" s="6">
        <v>1201</v>
      </c>
      <c r="F122" s="6">
        <v>1425.2622245969435</v>
      </c>
      <c r="G122" s="6">
        <v>769.86489843718095</v>
      </c>
      <c r="H122" s="6"/>
    </row>
    <row r="123" spans="1:8" x14ac:dyDescent="0.25">
      <c r="A123" t="s">
        <v>6</v>
      </c>
      <c r="B123" s="5" t="str">
        <f t="shared" si="2"/>
        <v>a. HE1-2 &amp; HE23-24</v>
      </c>
      <c r="C123">
        <v>2</v>
      </c>
      <c r="D123" t="s">
        <v>28</v>
      </c>
      <c r="E123" s="6">
        <v>1321</v>
      </c>
      <c r="F123" s="6">
        <v>1410.918406261294</v>
      </c>
      <c r="G123" s="6">
        <v>752.94120909784044</v>
      </c>
      <c r="H123" s="6"/>
    </row>
    <row r="124" spans="1:8" x14ac:dyDescent="0.25">
      <c r="A124" t="s">
        <v>6</v>
      </c>
      <c r="B124" s="5" t="str">
        <f t="shared" si="2"/>
        <v>b. HE3-6</v>
      </c>
      <c r="C124">
        <v>3</v>
      </c>
      <c r="D124" t="s">
        <v>28</v>
      </c>
      <c r="E124" s="6">
        <v>1403</v>
      </c>
      <c r="F124" s="6">
        <v>1469.6871495963533</v>
      </c>
      <c r="G124" s="6">
        <v>811.59774391974418</v>
      </c>
      <c r="H124" s="6"/>
    </row>
    <row r="125" spans="1:8" x14ac:dyDescent="0.25">
      <c r="A125" t="s">
        <v>6</v>
      </c>
      <c r="B125" s="5" t="str">
        <f t="shared" si="2"/>
        <v>b. HE3-6</v>
      </c>
      <c r="C125">
        <v>4</v>
      </c>
      <c r="D125" t="s">
        <v>28</v>
      </c>
      <c r="E125" s="6">
        <v>1407</v>
      </c>
      <c r="F125" s="6">
        <v>1417.7092844344445</v>
      </c>
      <c r="G125" s="6">
        <v>817.35433219999834</v>
      </c>
      <c r="H125" s="6"/>
    </row>
    <row r="126" spans="1:8" x14ac:dyDescent="0.25">
      <c r="A126" t="s">
        <v>6</v>
      </c>
      <c r="B126" s="5" t="str">
        <f t="shared" si="2"/>
        <v>b. HE3-6</v>
      </c>
      <c r="C126">
        <v>5</v>
      </c>
      <c r="D126" t="s">
        <v>28</v>
      </c>
      <c r="E126" s="6">
        <v>1327</v>
      </c>
      <c r="F126" s="6">
        <v>1567.338321156152</v>
      </c>
      <c r="G126" s="6">
        <v>915.49621059050025</v>
      </c>
      <c r="H126" s="6"/>
    </row>
    <row r="127" spans="1:8" x14ac:dyDescent="0.25">
      <c r="A127" t="s">
        <v>6</v>
      </c>
      <c r="B127" s="5" t="str">
        <f t="shared" si="2"/>
        <v>b. HE3-6</v>
      </c>
      <c r="C127">
        <v>6</v>
      </c>
      <c r="D127" t="s">
        <v>28</v>
      </c>
      <c r="E127" s="6">
        <v>1296</v>
      </c>
      <c r="F127" s="6">
        <v>1529.3375137349776</v>
      </c>
      <c r="G127" s="6">
        <v>828.81997179999905</v>
      </c>
      <c r="H127" s="6"/>
    </row>
    <row r="128" spans="1:8" x14ac:dyDescent="0.25">
      <c r="A128" t="s">
        <v>6</v>
      </c>
      <c r="B128" s="5" t="str">
        <f t="shared" si="2"/>
        <v>c. HE7-10</v>
      </c>
      <c r="C128">
        <v>7</v>
      </c>
      <c r="D128" t="s">
        <v>28</v>
      </c>
      <c r="E128" s="6">
        <v>1407</v>
      </c>
      <c r="F128" s="6">
        <v>1449.8044046167174</v>
      </c>
      <c r="G128" s="6">
        <v>802.20564867120527</v>
      </c>
      <c r="H128" s="6"/>
    </row>
    <row r="129" spans="1:8" x14ac:dyDescent="0.25">
      <c r="A129" t="s">
        <v>6</v>
      </c>
      <c r="B129" s="5" t="str">
        <f t="shared" si="2"/>
        <v>c. HE7-10</v>
      </c>
      <c r="C129">
        <v>8</v>
      </c>
      <c r="D129" t="s">
        <v>28</v>
      </c>
      <c r="E129" s="6">
        <v>2006</v>
      </c>
      <c r="F129" s="6">
        <v>2303.494350321736</v>
      </c>
      <c r="G129" s="6">
        <v>1692.4083555249979</v>
      </c>
      <c r="H129" s="6"/>
    </row>
    <row r="130" spans="1:8" x14ac:dyDescent="0.25">
      <c r="A130" t="s">
        <v>6</v>
      </c>
      <c r="B130" s="5" t="str">
        <f t="shared" si="2"/>
        <v>c. HE7-10</v>
      </c>
      <c r="C130">
        <v>9</v>
      </c>
      <c r="D130" t="s">
        <v>28</v>
      </c>
      <c r="E130" s="6">
        <v>2593</v>
      </c>
      <c r="F130" s="6">
        <v>2825.4535912542315</v>
      </c>
      <c r="G130" s="6">
        <v>2394.6258309599971</v>
      </c>
      <c r="H130" s="6"/>
    </row>
    <row r="131" spans="1:8" x14ac:dyDescent="0.25">
      <c r="A131" t="s">
        <v>6</v>
      </c>
      <c r="B131" s="5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28</v>
      </c>
      <c r="E131" s="6">
        <v>2030</v>
      </c>
      <c r="F131" s="6">
        <v>2676.0141172472554</v>
      </c>
      <c r="G131" s="6">
        <v>2227.1752635399989</v>
      </c>
      <c r="H131" s="6"/>
    </row>
    <row r="132" spans="1:8" x14ac:dyDescent="0.25">
      <c r="A132" t="s">
        <v>6</v>
      </c>
      <c r="B132" s="5" t="str">
        <f t="shared" si="3"/>
        <v>d. HE11-14</v>
      </c>
      <c r="C132">
        <v>11</v>
      </c>
      <c r="D132" t="s">
        <v>28</v>
      </c>
      <c r="E132" s="6">
        <v>2149</v>
      </c>
      <c r="F132" s="6">
        <v>3088.280734337141</v>
      </c>
      <c r="G132" s="6">
        <v>2566.622057947895</v>
      </c>
      <c r="H132" s="6"/>
    </row>
    <row r="133" spans="1:8" x14ac:dyDescent="0.25">
      <c r="A133" t="s">
        <v>6</v>
      </c>
      <c r="B133" s="5" t="str">
        <f t="shared" si="3"/>
        <v>d. HE11-14</v>
      </c>
      <c r="C133">
        <v>12</v>
      </c>
      <c r="D133" t="s">
        <v>28</v>
      </c>
      <c r="E133" s="6">
        <v>2286</v>
      </c>
      <c r="F133" s="6">
        <v>2794.2007899332157</v>
      </c>
      <c r="G133" s="6">
        <v>2115.6944034728917</v>
      </c>
      <c r="H133" s="6"/>
    </row>
    <row r="134" spans="1:8" x14ac:dyDescent="0.25">
      <c r="A134" t="s">
        <v>6</v>
      </c>
      <c r="B134" s="5" t="str">
        <f t="shared" si="3"/>
        <v>d. HE11-14</v>
      </c>
      <c r="C134">
        <v>13</v>
      </c>
      <c r="D134" t="s">
        <v>28</v>
      </c>
      <c r="E134" s="6">
        <v>2290</v>
      </c>
      <c r="F134" s="6">
        <v>2875.9610841069953</v>
      </c>
      <c r="G134" s="6">
        <v>2056.8088556378848</v>
      </c>
      <c r="H134" s="6"/>
    </row>
    <row r="135" spans="1:8" x14ac:dyDescent="0.25">
      <c r="A135" t="s">
        <v>6</v>
      </c>
      <c r="B135" s="5" t="str">
        <f t="shared" si="3"/>
        <v>d. HE11-14</v>
      </c>
      <c r="C135">
        <v>14</v>
      </c>
      <c r="D135" t="s">
        <v>28</v>
      </c>
      <c r="E135" s="6">
        <v>2573</v>
      </c>
      <c r="F135" s="6">
        <v>2953.6658111606021</v>
      </c>
      <c r="G135" s="6">
        <v>1998.4302733178938</v>
      </c>
      <c r="H135" s="6"/>
    </row>
    <row r="136" spans="1:8" x14ac:dyDescent="0.25">
      <c r="A136" t="s">
        <v>6</v>
      </c>
      <c r="B136" s="5" t="str">
        <f t="shared" si="3"/>
        <v>e. HE15-18</v>
      </c>
      <c r="C136">
        <v>15</v>
      </c>
      <c r="D136" t="s">
        <v>28</v>
      </c>
      <c r="E136" s="6">
        <v>2503</v>
      </c>
      <c r="F136" s="6">
        <v>3052.1163976185321</v>
      </c>
      <c r="G136" s="6">
        <v>2053.3308480202031</v>
      </c>
      <c r="H136" s="6"/>
    </row>
    <row r="137" spans="1:8" x14ac:dyDescent="0.25">
      <c r="A137" t="s">
        <v>6</v>
      </c>
      <c r="B137" s="5" t="str">
        <f t="shared" si="3"/>
        <v>e. HE15-18</v>
      </c>
      <c r="C137">
        <v>16</v>
      </c>
      <c r="D137" t="s">
        <v>28</v>
      </c>
      <c r="E137" s="6">
        <v>2504</v>
      </c>
      <c r="F137" s="6">
        <v>3621.5783966867784</v>
      </c>
      <c r="G137" s="6">
        <v>2574.5191356302057</v>
      </c>
      <c r="H137" s="6"/>
    </row>
    <row r="138" spans="1:8" x14ac:dyDescent="0.25">
      <c r="A138" t="s">
        <v>6</v>
      </c>
      <c r="B138" s="5" t="str">
        <f t="shared" si="3"/>
        <v>e. HE15-18</v>
      </c>
      <c r="C138">
        <v>17</v>
      </c>
      <c r="D138" t="s">
        <v>28</v>
      </c>
      <c r="E138" s="6">
        <v>2804</v>
      </c>
      <c r="F138" s="6">
        <v>3348.6761966153654</v>
      </c>
      <c r="G138" s="6">
        <v>2293.2960581001998</v>
      </c>
      <c r="H138" s="6"/>
    </row>
    <row r="139" spans="1:8" x14ac:dyDescent="0.25">
      <c r="A139" t="s">
        <v>6</v>
      </c>
      <c r="B139" s="5" t="str">
        <f t="shared" si="3"/>
        <v>e. HE15-18</v>
      </c>
      <c r="C139">
        <v>18</v>
      </c>
      <c r="D139" t="s">
        <v>28</v>
      </c>
      <c r="E139" s="6">
        <v>2664</v>
      </c>
      <c r="F139" s="6">
        <v>3296.6403603643676</v>
      </c>
      <c r="G139" s="6">
        <v>2255.5857882202099</v>
      </c>
      <c r="H139" s="6"/>
    </row>
    <row r="140" spans="1:8" x14ac:dyDescent="0.25">
      <c r="A140" t="s">
        <v>6</v>
      </c>
      <c r="B140" s="5" t="str">
        <f t="shared" si="3"/>
        <v>f. HE19-22</v>
      </c>
      <c r="C140">
        <v>19</v>
      </c>
      <c r="D140" t="s">
        <v>28</v>
      </c>
      <c r="E140" s="6">
        <v>2475</v>
      </c>
      <c r="F140" s="6">
        <v>3044.3556432731134</v>
      </c>
      <c r="G140" s="6">
        <v>2022.9767931809597</v>
      </c>
      <c r="H140" s="6"/>
    </row>
    <row r="141" spans="1:8" x14ac:dyDescent="0.25">
      <c r="A141" t="s">
        <v>6</v>
      </c>
      <c r="B141" s="5" t="str">
        <f t="shared" si="3"/>
        <v>f. HE19-22</v>
      </c>
      <c r="C141">
        <v>20</v>
      </c>
      <c r="D141" t="s">
        <v>28</v>
      </c>
      <c r="E141" s="6">
        <v>2229</v>
      </c>
      <c r="F141" s="6">
        <v>2494.8460212385148</v>
      </c>
      <c r="G141" s="6">
        <v>1411.2086488509547</v>
      </c>
      <c r="H141" s="6"/>
    </row>
    <row r="142" spans="1:8" x14ac:dyDescent="0.25">
      <c r="A142" t="s">
        <v>6</v>
      </c>
      <c r="B142" s="5" t="str">
        <f t="shared" si="3"/>
        <v>f. HE19-22</v>
      </c>
      <c r="C142">
        <v>21</v>
      </c>
      <c r="D142" t="s">
        <v>28</v>
      </c>
      <c r="E142" s="6">
        <v>2243</v>
      </c>
      <c r="F142" s="6">
        <v>2496.2530621608025</v>
      </c>
      <c r="G142" s="6">
        <v>1297.3055473155957</v>
      </c>
      <c r="H142" s="6"/>
    </row>
    <row r="143" spans="1:8" x14ac:dyDescent="0.25">
      <c r="A143" t="s">
        <v>6</v>
      </c>
      <c r="B143" s="5" t="str">
        <f t="shared" si="3"/>
        <v>f. HE19-22</v>
      </c>
      <c r="C143">
        <v>22</v>
      </c>
      <c r="D143" t="s">
        <v>28</v>
      </c>
      <c r="E143" s="6">
        <v>2106</v>
      </c>
      <c r="F143" s="6">
        <v>2404.3732069219686</v>
      </c>
      <c r="G143" s="6">
        <v>1220.9179846331851</v>
      </c>
      <c r="H143" s="6"/>
    </row>
    <row r="144" spans="1:8" x14ac:dyDescent="0.25">
      <c r="A144" t="s">
        <v>6</v>
      </c>
      <c r="B144" s="5" t="str">
        <f t="shared" si="3"/>
        <v>a. HE1-2 &amp; HE23-24</v>
      </c>
      <c r="C144">
        <v>23</v>
      </c>
      <c r="D144" t="s">
        <v>28</v>
      </c>
      <c r="E144" s="6">
        <v>1719</v>
      </c>
      <c r="F144" s="6">
        <v>1936.9714341102458</v>
      </c>
      <c r="G144" s="6">
        <v>1115.569432582012</v>
      </c>
      <c r="H144" s="6"/>
    </row>
    <row r="145" spans="1:8" x14ac:dyDescent="0.25">
      <c r="A145" t="s">
        <v>6</v>
      </c>
      <c r="B145" s="5" t="str">
        <f t="shared" si="3"/>
        <v>a. HE1-2 &amp; HE23-24</v>
      </c>
      <c r="C145">
        <v>24</v>
      </c>
      <c r="D145" t="s">
        <v>28</v>
      </c>
      <c r="E145" s="6">
        <v>1673</v>
      </c>
      <c r="F145" s="6">
        <v>1580.2743153772676</v>
      </c>
      <c r="G145" s="6">
        <v>944.89761175767285</v>
      </c>
      <c r="H145" s="6"/>
    </row>
    <row r="146" spans="1:8" x14ac:dyDescent="0.25">
      <c r="A146" t="s">
        <v>7</v>
      </c>
      <c r="B146" s="5" t="str">
        <f t="shared" si="3"/>
        <v>a. HE1-2 &amp; HE23-24</v>
      </c>
      <c r="C146">
        <v>1</v>
      </c>
      <c r="D146" t="s">
        <v>28</v>
      </c>
      <c r="E146" s="6">
        <v>1522</v>
      </c>
      <c r="F146" s="6">
        <v>1320.3339812628137</v>
      </c>
      <c r="G146" s="6">
        <v>844.86580932397419</v>
      </c>
      <c r="H146" s="6"/>
    </row>
    <row r="147" spans="1:8" x14ac:dyDescent="0.25">
      <c r="A147" t="s">
        <v>7</v>
      </c>
      <c r="B147" s="5" t="str">
        <f t="shared" si="3"/>
        <v>a. HE1-2 &amp; HE23-24</v>
      </c>
      <c r="C147">
        <v>2</v>
      </c>
      <c r="D147" t="s">
        <v>28</v>
      </c>
      <c r="E147" s="6">
        <v>1500</v>
      </c>
      <c r="F147" s="6">
        <v>1395.8845373745908</v>
      </c>
      <c r="G147" s="6">
        <v>755.3798471162645</v>
      </c>
      <c r="H147" s="6"/>
    </row>
    <row r="148" spans="1:8" x14ac:dyDescent="0.25">
      <c r="A148" t="s">
        <v>7</v>
      </c>
      <c r="B148" s="5" t="str">
        <f t="shared" si="3"/>
        <v>b. HE3-6</v>
      </c>
      <c r="C148">
        <v>3</v>
      </c>
      <c r="D148" t="s">
        <v>28</v>
      </c>
      <c r="E148" s="6">
        <v>1585</v>
      </c>
      <c r="F148" s="6">
        <v>1477.4754171132793</v>
      </c>
      <c r="G148" s="6">
        <v>779.86132426832296</v>
      </c>
      <c r="H148" s="6"/>
    </row>
    <row r="149" spans="1:8" x14ac:dyDescent="0.25">
      <c r="A149" t="s">
        <v>7</v>
      </c>
      <c r="B149" s="5" t="str">
        <f t="shared" si="3"/>
        <v>b. HE3-6</v>
      </c>
      <c r="C149">
        <v>4</v>
      </c>
      <c r="D149" t="s">
        <v>28</v>
      </c>
      <c r="E149" s="6">
        <v>1413</v>
      </c>
      <c r="F149" s="6">
        <v>1382.0373041691805</v>
      </c>
      <c r="G149" s="6">
        <v>794.7964787772645</v>
      </c>
      <c r="H149" s="6"/>
    </row>
    <row r="150" spans="1:8" x14ac:dyDescent="0.25">
      <c r="A150" t="s">
        <v>7</v>
      </c>
      <c r="B150" s="5" t="str">
        <f t="shared" si="3"/>
        <v>b. HE3-6</v>
      </c>
      <c r="C150">
        <v>5</v>
      </c>
      <c r="D150" t="s">
        <v>28</v>
      </c>
      <c r="E150" s="6">
        <v>1360</v>
      </c>
      <c r="F150" s="6">
        <v>1374.1633766676491</v>
      </c>
      <c r="G150" s="6">
        <v>722.7500906253855</v>
      </c>
      <c r="H150" s="6"/>
    </row>
    <row r="151" spans="1:8" x14ac:dyDescent="0.25">
      <c r="A151" t="s">
        <v>7</v>
      </c>
      <c r="B151" s="5" t="str">
        <f t="shared" si="3"/>
        <v>b. HE3-6</v>
      </c>
      <c r="C151">
        <v>6</v>
      </c>
      <c r="D151" t="s">
        <v>28</v>
      </c>
      <c r="E151" s="6">
        <v>1389</v>
      </c>
      <c r="F151" s="6">
        <v>1483.9383167488832</v>
      </c>
      <c r="G151" s="6">
        <v>813.05950662966347</v>
      </c>
      <c r="H151" s="6"/>
    </row>
    <row r="152" spans="1:8" x14ac:dyDescent="0.25">
      <c r="A152" t="s">
        <v>7</v>
      </c>
      <c r="B152" s="5" t="str">
        <f t="shared" si="3"/>
        <v>c. HE7-10</v>
      </c>
      <c r="C152">
        <v>7</v>
      </c>
      <c r="D152" t="s">
        <v>28</v>
      </c>
      <c r="E152" s="6">
        <v>1506</v>
      </c>
      <c r="F152" s="6">
        <v>1569.07291091969</v>
      </c>
      <c r="G152" s="6">
        <v>949.6913640109924</v>
      </c>
      <c r="H152" s="6"/>
    </row>
    <row r="153" spans="1:8" x14ac:dyDescent="0.25">
      <c r="A153" t="s">
        <v>7</v>
      </c>
      <c r="B153" s="5" t="str">
        <f t="shared" si="3"/>
        <v>c. HE7-10</v>
      </c>
      <c r="C153">
        <v>8</v>
      </c>
      <c r="D153" t="s">
        <v>28</v>
      </c>
      <c r="E153" s="6">
        <v>1877</v>
      </c>
      <c r="F153" s="6">
        <v>2255.4818671725716</v>
      </c>
      <c r="G153" s="6">
        <v>1529.287369700013</v>
      </c>
      <c r="H153" s="6"/>
    </row>
    <row r="154" spans="1:8" x14ac:dyDescent="0.25">
      <c r="A154" t="s">
        <v>7</v>
      </c>
      <c r="B154" s="5" t="str">
        <f t="shared" si="3"/>
        <v>c. HE7-10</v>
      </c>
      <c r="C154">
        <v>9</v>
      </c>
      <c r="D154" t="s">
        <v>28</v>
      </c>
      <c r="E154" s="6">
        <v>1862</v>
      </c>
      <c r="F154" s="6">
        <v>2950.7354593855462</v>
      </c>
      <c r="G154" s="6">
        <v>2465.7970526999989</v>
      </c>
      <c r="H154" s="6"/>
    </row>
    <row r="155" spans="1:8" x14ac:dyDescent="0.25">
      <c r="A155" t="s">
        <v>7</v>
      </c>
      <c r="B155" s="5" t="str">
        <f t="shared" si="3"/>
        <v>c. HE7-10</v>
      </c>
      <c r="C155">
        <v>10</v>
      </c>
      <c r="D155" t="s">
        <v>28</v>
      </c>
      <c r="E155" s="6">
        <v>2162</v>
      </c>
      <c r="F155" s="6">
        <v>3041.7832537462295</v>
      </c>
      <c r="G155" s="6">
        <v>2533.274980239994</v>
      </c>
      <c r="H155" s="6"/>
    </row>
    <row r="156" spans="1:8" x14ac:dyDescent="0.25">
      <c r="A156" t="s">
        <v>7</v>
      </c>
      <c r="B156" s="5" t="str">
        <f t="shared" si="3"/>
        <v>d. HE11-14</v>
      </c>
      <c r="C156">
        <v>11</v>
      </c>
      <c r="D156" t="s">
        <v>28</v>
      </c>
      <c r="E156" s="6">
        <v>2243</v>
      </c>
      <c r="F156" s="6">
        <v>3285.99068178467</v>
      </c>
      <c r="G156" s="6">
        <v>2686.0241713591085</v>
      </c>
      <c r="H156" s="6"/>
    </row>
    <row r="157" spans="1:8" x14ac:dyDescent="0.25">
      <c r="A157" t="s">
        <v>7</v>
      </c>
      <c r="B157" s="5" t="str">
        <f t="shared" si="3"/>
        <v>d. HE11-14</v>
      </c>
      <c r="C157">
        <v>12</v>
      </c>
      <c r="D157" t="s">
        <v>28</v>
      </c>
      <c r="E157" s="6">
        <v>2386</v>
      </c>
      <c r="F157" s="6">
        <v>3175.7528036512667</v>
      </c>
      <c r="G157" s="6">
        <v>2438.3459374591043</v>
      </c>
      <c r="H157" s="6"/>
    </row>
    <row r="158" spans="1:8" x14ac:dyDescent="0.25">
      <c r="A158" t="s">
        <v>7</v>
      </c>
      <c r="B158" s="5" t="str">
        <f t="shared" si="3"/>
        <v>d. HE11-14</v>
      </c>
      <c r="C158">
        <v>13</v>
      </c>
      <c r="D158" t="s">
        <v>28</v>
      </c>
      <c r="E158" s="6">
        <v>2383</v>
      </c>
      <c r="F158" s="6">
        <v>3120.0039030204407</v>
      </c>
      <c r="G158" s="6">
        <v>2275.6436532190964</v>
      </c>
      <c r="H158" s="6"/>
    </row>
    <row r="159" spans="1:8" x14ac:dyDescent="0.25">
      <c r="A159" t="s">
        <v>7</v>
      </c>
      <c r="B159" s="5" t="str">
        <f t="shared" si="3"/>
        <v>d. HE11-14</v>
      </c>
      <c r="C159">
        <v>14</v>
      </c>
      <c r="D159" t="s">
        <v>28</v>
      </c>
      <c r="E159" s="6">
        <v>2568</v>
      </c>
      <c r="F159" s="6">
        <v>3476.6861838012701</v>
      </c>
      <c r="G159" s="6">
        <v>2515.4720641091003</v>
      </c>
      <c r="H159" s="6"/>
    </row>
    <row r="160" spans="1:8" x14ac:dyDescent="0.25">
      <c r="A160" t="s">
        <v>7</v>
      </c>
      <c r="B160" s="5" t="str">
        <f t="shared" si="3"/>
        <v>e. HE15-18</v>
      </c>
      <c r="C160">
        <v>15</v>
      </c>
      <c r="D160" t="s">
        <v>28</v>
      </c>
      <c r="E160" s="6">
        <v>2389</v>
      </c>
      <c r="F160" s="6">
        <v>3157.3338277077241</v>
      </c>
      <c r="G160" s="6">
        <v>2132.4412220113263</v>
      </c>
      <c r="H160" s="6"/>
    </row>
    <row r="161" spans="1:8" x14ac:dyDescent="0.25">
      <c r="A161" t="s">
        <v>7</v>
      </c>
      <c r="B161" s="5" t="str">
        <f t="shared" si="3"/>
        <v>e. HE15-18</v>
      </c>
      <c r="C161">
        <v>16</v>
      </c>
      <c r="D161" t="s">
        <v>28</v>
      </c>
      <c r="E161" s="6">
        <v>2666</v>
      </c>
      <c r="F161" s="6">
        <v>3460.4616658441955</v>
      </c>
      <c r="G161" s="6">
        <v>2364.6242337113263</v>
      </c>
      <c r="H161" s="6"/>
    </row>
    <row r="162" spans="1:8" x14ac:dyDescent="0.25">
      <c r="A162" t="s">
        <v>7</v>
      </c>
      <c r="B162" s="5" t="str">
        <f t="shared" si="3"/>
        <v>e. HE15-18</v>
      </c>
      <c r="C162">
        <v>17</v>
      </c>
      <c r="D162" t="s">
        <v>28</v>
      </c>
      <c r="E162" s="6">
        <v>2659</v>
      </c>
      <c r="F162" s="6">
        <v>3437.8840425602898</v>
      </c>
      <c r="G162" s="6">
        <v>2321.7834023113251</v>
      </c>
      <c r="H162" s="6"/>
    </row>
    <row r="163" spans="1:8" x14ac:dyDescent="0.25">
      <c r="A163" t="s">
        <v>7</v>
      </c>
      <c r="B163" s="5" t="str">
        <f t="shared" si="3"/>
        <v>e. HE15-18</v>
      </c>
      <c r="C163">
        <v>18</v>
      </c>
      <c r="D163" t="s">
        <v>28</v>
      </c>
      <c r="E163" s="6">
        <v>2592</v>
      </c>
      <c r="F163" s="6">
        <v>3488.9298795757309</v>
      </c>
      <c r="G163" s="6">
        <v>2355.5271794113182</v>
      </c>
      <c r="H163" s="6"/>
    </row>
    <row r="164" spans="1:8" x14ac:dyDescent="0.25">
      <c r="A164" t="s">
        <v>7</v>
      </c>
      <c r="B164" s="5" t="str">
        <f t="shared" si="3"/>
        <v>f. HE19-22</v>
      </c>
      <c r="C164">
        <v>19</v>
      </c>
      <c r="D164" t="s">
        <v>28</v>
      </c>
      <c r="E164" s="6">
        <v>2467</v>
      </c>
      <c r="F164" s="6">
        <v>2823.9200315290263</v>
      </c>
      <c r="G164" s="6">
        <v>1682.3964480155512</v>
      </c>
      <c r="H164" s="6"/>
    </row>
    <row r="165" spans="1:8" x14ac:dyDescent="0.25">
      <c r="A165" t="s">
        <v>7</v>
      </c>
      <c r="B165" s="5" t="str">
        <f t="shared" si="3"/>
        <v>f. HE19-22</v>
      </c>
      <c r="C165">
        <v>20</v>
      </c>
      <c r="D165" t="s">
        <v>28</v>
      </c>
      <c r="E165" s="6">
        <v>2206</v>
      </c>
      <c r="F165" s="6">
        <v>2263.8359316207307</v>
      </c>
      <c r="G165" s="6">
        <v>1295.6569901831408</v>
      </c>
      <c r="H165" s="6"/>
    </row>
    <row r="166" spans="1:8" x14ac:dyDescent="0.25">
      <c r="A166" t="s">
        <v>7</v>
      </c>
      <c r="B166" s="5" t="str">
        <f t="shared" si="3"/>
        <v>f. HE19-22</v>
      </c>
      <c r="C166">
        <v>21</v>
      </c>
      <c r="D166" t="s">
        <v>28</v>
      </c>
      <c r="E166" s="6">
        <v>2298</v>
      </c>
      <c r="F166" s="6">
        <v>2374.1507900820088</v>
      </c>
      <c r="G166" s="6">
        <v>1509.0483751786446</v>
      </c>
      <c r="H166" s="6"/>
    </row>
    <row r="167" spans="1:8" x14ac:dyDescent="0.25">
      <c r="A167" t="s">
        <v>7</v>
      </c>
      <c r="B167" s="5" t="str">
        <f t="shared" si="3"/>
        <v>f. HE19-22</v>
      </c>
      <c r="C167">
        <v>22</v>
      </c>
      <c r="D167" t="s">
        <v>28</v>
      </c>
      <c r="E167" s="6">
        <v>2204</v>
      </c>
      <c r="F167" s="6">
        <v>2205.2849502686945</v>
      </c>
      <c r="G167" s="6">
        <v>1362.6902952016699</v>
      </c>
      <c r="H167" s="6"/>
    </row>
    <row r="168" spans="1:8" x14ac:dyDescent="0.25">
      <c r="A168" t="s">
        <v>7</v>
      </c>
      <c r="B168" s="5" t="str">
        <f t="shared" si="3"/>
        <v>a. HE1-2 &amp; HE23-24</v>
      </c>
      <c r="C168">
        <v>23</v>
      </c>
      <c r="D168" t="s">
        <v>28</v>
      </c>
      <c r="E168" s="6">
        <v>2075</v>
      </c>
      <c r="F168" s="6">
        <v>1792.7239161452567</v>
      </c>
      <c r="G168" s="6">
        <v>1236.5969625349196</v>
      </c>
      <c r="H168" s="6"/>
    </row>
    <row r="169" spans="1:8" x14ac:dyDescent="0.25">
      <c r="A169" t="s">
        <v>7</v>
      </c>
      <c r="B169" s="5" t="str">
        <f t="shared" si="3"/>
        <v>a. HE1-2 &amp; HE23-24</v>
      </c>
      <c r="C169">
        <v>24</v>
      </c>
      <c r="D169" t="s">
        <v>28</v>
      </c>
      <c r="E169" s="6">
        <v>1871</v>
      </c>
      <c r="F169" s="6">
        <v>1732.0781442607126</v>
      </c>
      <c r="G169" s="6">
        <v>1025.0337622755321</v>
      </c>
      <c r="H169" s="6"/>
    </row>
    <row r="170" spans="1:8" x14ac:dyDescent="0.25">
      <c r="A170" t="s">
        <v>8</v>
      </c>
      <c r="B170" s="5" t="str">
        <f t="shared" si="3"/>
        <v>a. HE1-2 &amp; HE23-24</v>
      </c>
      <c r="C170">
        <v>1</v>
      </c>
      <c r="D170" t="s">
        <v>28</v>
      </c>
      <c r="E170" s="6">
        <v>1606</v>
      </c>
      <c r="F170" s="6"/>
      <c r="G170" s="6"/>
      <c r="H170" s="6"/>
    </row>
    <row r="171" spans="1:8" x14ac:dyDescent="0.25">
      <c r="A171" t="s">
        <v>8</v>
      </c>
      <c r="B171" s="5" t="str">
        <f t="shared" si="3"/>
        <v>a. HE1-2 &amp; HE23-24</v>
      </c>
      <c r="C171">
        <v>2</v>
      </c>
      <c r="D171" t="s">
        <v>28</v>
      </c>
      <c r="E171" s="6">
        <v>1590</v>
      </c>
      <c r="F171" s="6"/>
      <c r="G171" s="6"/>
      <c r="H171" s="6"/>
    </row>
    <row r="172" spans="1:8" x14ac:dyDescent="0.25">
      <c r="A172" t="s">
        <v>8</v>
      </c>
      <c r="B172" s="5" t="str">
        <f t="shared" si="3"/>
        <v>b. HE3-6</v>
      </c>
      <c r="C172">
        <v>3</v>
      </c>
      <c r="D172" t="s">
        <v>28</v>
      </c>
      <c r="E172" s="6">
        <v>1491</v>
      </c>
      <c r="F172" s="6"/>
      <c r="G172" s="6"/>
      <c r="H172" s="6"/>
    </row>
    <row r="173" spans="1:8" x14ac:dyDescent="0.25">
      <c r="A173" t="s">
        <v>8</v>
      </c>
      <c r="B173" s="5" t="str">
        <f t="shared" si="3"/>
        <v>b. HE3-6</v>
      </c>
      <c r="C173">
        <v>4</v>
      </c>
      <c r="D173" t="s">
        <v>28</v>
      </c>
      <c r="E173" s="6">
        <v>1441</v>
      </c>
      <c r="F173" s="6"/>
      <c r="G173" s="6"/>
      <c r="H173" s="6"/>
    </row>
    <row r="174" spans="1:8" x14ac:dyDescent="0.25">
      <c r="A174" t="s">
        <v>8</v>
      </c>
      <c r="B174" s="5" t="str">
        <f t="shared" si="3"/>
        <v>b. HE3-6</v>
      </c>
      <c r="C174">
        <v>5</v>
      </c>
      <c r="D174" t="s">
        <v>28</v>
      </c>
      <c r="E174" s="6">
        <v>1408</v>
      </c>
      <c r="F174" s="6"/>
      <c r="G174" s="6"/>
      <c r="H174" s="6"/>
    </row>
    <row r="175" spans="1:8" x14ac:dyDescent="0.25">
      <c r="A175" t="s">
        <v>8</v>
      </c>
      <c r="B175" s="5" t="str">
        <f t="shared" si="3"/>
        <v>b. HE3-6</v>
      </c>
      <c r="C175">
        <v>6</v>
      </c>
      <c r="D175" t="s">
        <v>28</v>
      </c>
      <c r="E175" s="6">
        <v>1390</v>
      </c>
      <c r="F175" s="6"/>
      <c r="G175" s="6"/>
      <c r="H175" s="6"/>
    </row>
    <row r="176" spans="1:8" x14ac:dyDescent="0.25">
      <c r="A176" t="s">
        <v>8</v>
      </c>
      <c r="B176" s="5" t="str">
        <f t="shared" si="3"/>
        <v>c. HE7-10</v>
      </c>
      <c r="C176">
        <v>7</v>
      </c>
      <c r="D176" t="s">
        <v>28</v>
      </c>
      <c r="E176" s="6">
        <v>1328</v>
      </c>
      <c r="F176" s="6"/>
      <c r="G176" s="6"/>
      <c r="H176" s="6"/>
    </row>
    <row r="177" spans="1:8" x14ac:dyDescent="0.25">
      <c r="A177" t="s">
        <v>8</v>
      </c>
      <c r="B177" s="5" t="str">
        <f t="shared" si="3"/>
        <v>c. HE7-10</v>
      </c>
      <c r="C177">
        <v>8</v>
      </c>
      <c r="D177" t="s">
        <v>28</v>
      </c>
      <c r="E177" s="6">
        <v>1729</v>
      </c>
      <c r="F177" s="6"/>
      <c r="G177" s="6"/>
      <c r="H177" s="6"/>
    </row>
    <row r="178" spans="1:8" x14ac:dyDescent="0.25">
      <c r="A178" t="s">
        <v>8</v>
      </c>
      <c r="B178" s="5" t="str">
        <f t="shared" si="3"/>
        <v>c. HE7-10</v>
      </c>
      <c r="C178">
        <v>9</v>
      </c>
      <c r="D178" t="s">
        <v>28</v>
      </c>
      <c r="E178" s="6">
        <v>2055</v>
      </c>
      <c r="F178" s="6"/>
      <c r="G178" s="6"/>
      <c r="H178" s="6"/>
    </row>
    <row r="179" spans="1:8" x14ac:dyDescent="0.25">
      <c r="A179" t="s">
        <v>8</v>
      </c>
      <c r="B179" s="5" t="str">
        <f t="shared" si="3"/>
        <v>c. HE7-10</v>
      </c>
      <c r="C179">
        <v>10</v>
      </c>
      <c r="D179" t="s">
        <v>28</v>
      </c>
      <c r="E179" s="6">
        <v>2127</v>
      </c>
      <c r="F179" s="6"/>
      <c r="G179" s="6"/>
      <c r="H179" s="6"/>
    </row>
    <row r="180" spans="1:8" x14ac:dyDescent="0.25">
      <c r="A180" t="s">
        <v>8</v>
      </c>
      <c r="B180" s="5" t="str">
        <f t="shared" si="3"/>
        <v>d. HE11-14</v>
      </c>
      <c r="C180">
        <v>11</v>
      </c>
      <c r="D180" t="s">
        <v>28</v>
      </c>
      <c r="E180" s="6">
        <v>2644</v>
      </c>
      <c r="F180" s="6"/>
      <c r="G180" s="6"/>
      <c r="H180" s="6"/>
    </row>
    <row r="181" spans="1:8" x14ac:dyDescent="0.25">
      <c r="A181" t="s">
        <v>8</v>
      </c>
      <c r="B181" s="5" t="str">
        <f t="shared" si="3"/>
        <v>d. HE11-14</v>
      </c>
      <c r="C181">
        <v>12</v>
      </c>
      <c r="D181" t="s">
        <v>28</v>
      </c>
      <c r="E181" s="6">
        <v>2529</v>
      </c>
      <c r="F181" s="6"/>
      <c r="G181" s="6"/>
      <c r="H181" s="6"/>
    </row>
    <row r="182" spans="1:8" x14ac:dyDescent="0.25">
      <c r="A182" t="s">
        <v>8</v>
      </c>
      <c r="B182" s="5" t="str">
        <f t="shared" si="3"/>
        <v>d. HE11-14</v>
      </c>
      <c r="C182">
        <v>13</v>
      </c>
      <c r="D182" t="s">
        <v>28</v>
      </c>
      <c r="E182" s="6">
        <v>2673</v>
      </c>
      <c r="F182" s="6"/>
      <c r="G182" s="6"/>
      <c r="H182" s="6"/>
    </row>
    <row r="183" spans="1:8" x14ac:dyDescent="0.25">
      <c r="A183" t="s">
        <v>8</v>
      </c>
      <c r="B183" s="5" t="str">
        <f t="shared" si="3"/>
        <v>d. HE11-14</v>
      </c>
      <c r="C183">
        <v>14</v>
      </c>
      <c r="D183" t="s">
        <v>28</v>
      </c>
      <c r="E183" s="6">
        <v>2749</v>
      </c>
      <c r="F183" s="6"/>
      <c r="G183" s="6"/>
      <c r="H183" s="6"/>
    </row>
    <row r="184" spans="1:8" x14ac:dyDescent="0.25">
      <c r="A184" t="s">
        <v>8</v>
      </c>
      <c r="B184" s="5" t="str">
        <f t="shared" si="3"/>
        <v>e. HE15-18</v>
      </c>
      <c r="C184">
        <v>15</v>
      </c>
      <c r="D184" t="s">
        <v>28</v>
      </c>
      <c r="E184" s="6">
        <v>2677</v>
      </c>
      <c r="F184" s="6"/>
      <c r="G184" s="6"/>
      <c r="H184" s="6"/>
    </row>
    <row r="185" spans="1:8" x14ac:dyDescent="0.25">
      <c r="A185" t="s">
        <v>8</v>
      </c>
      <c r="B185" s="5" t="str">
        <f t="shared" si="3"/>
        <v>e. HE15-18</v>
      </c>
      <c r="C185">
        <v>16</v>
      </c>
      <c r="D185" t="s">
        <v>28</v>
      </c>
      <c r="E185" s="6">
        <v>2793</v>
      </c>
      <c r="F185" s="6"/>
      <c r="G185" s="6"/>
      <c r="H185" s="6"/>
    </row>
    <row r="186" spans="1:8" x14ac:dyDescent="0.25">
      <c r="A186" t="s">
        <v>8</v>
      </c>
      <c r="B186" s="5" t="str">
        <f t="shared" si="3"/>
        <v>e. HE15-18</v>
      </c>
      <c r="C186">
        <v>17</v>
      </c>
      <c r="D186" t="s">
        <v>28</v>
      </c>
      <c r="E186" s="6">
        <v>2958</v>
      </c>
      <c r="F186" s="6"/>
      <c r="G186" s="6"/>
      <c r="H186" s="6"/>
    </row>
    <row r="187" spans="1:8" x14ac:dyDescent="0.25">
      <c r="A187" t="s">
        <v>8</v>
      </c>
      <c r="B187" s="5" t="str">
        <f t="shared" si="3"/>
        <v>e. HE15-18</v>
      </c>
      <c r="C187">
        <v>18</v>
      </c>
      <c r="D187" t="s">
        <v>28</v>
      </c>
      <c r="E187" s="6">
        <v>2906</v>
      </c>
      <c r="F187" s="6"/>
      <c r="G187" s="6"/>
      <c r="H187" s="6"/>
    </row>
    <row r="188" spans="1:8" x14ac:dyDescent="0.25">
      <c r="A188" t="s">
        <v>8</v>
      </c>
      <c r="B188" s="5" t="str">
        <f t="shared" si="3"/>
        <v>f. HE19-22</v>
      </c>
      <c r="C188">
        <v>19</v>
      </c>
      <c r="D188" t="s">
        <v>28</v>
      </c>
      <c r="E188" s="6">
        <v>2761</v>
      </c>
      <c r="F188" s="6"/>
      <c r="G188" s="6"/>
      <c r="H188" s="6"/>
    </row>
    <row r="189" spans="1:8" x14ac:dyDescent="0.25">
      <c r="A189" t="s">
        <v>8</v>
      </c>
      <c r="B189" s="5" t="str">
        <f t="shared" si="3"/>
        <v>f. HE19-22</v>
      </c>
      <c r="C189">
        <v>20</v>
      </c>
      <c r="D189" t="s">
        <v>28</v>
      </c>
      <c r="E189" s="6">
        <v>2559</v>
      </c>
      <c r="F189" s="6"/>
      <c r="G189" s="6"/>
      <c r="H189" s="6"/>
    </row>
    <row r="190" spans="1:8" x14ac:dyDescent="0.25">
      <c r="A190" t="s">
        <v>8</v>
      </c>
      <c r="B190" s="5" t="str">
        <f t="shared" si="3"/>
        <v>f. HE19-22</v>
      </c>
      <c r="C190">
        <v>21</v>
      </c>
      <c r="D190" t="s">
        <v>28</v>
      </c>
      <c r="E190" s="6">
        <v>2448</v>
      </c>
      <c r="F190" s="6"/>
      <c r="G190" s="6"/>
      <c r="H190" s="6"/>
    </row>
    <row r="191" spans="1:8" x14ac:dyDescent="0.25">
      <c r="A191" t="s">
        <v>8</v>
      </c>
      <c r="B191" s="5" t="str">
        <f t="shared" si="3"/>
        <v>f. HE19-22</v>
      </c>
      <c r="C191">
        <v>22</v>
      </c>
      <c r="D191" t="s">
        <v>28</v>
      </c>
      <c r="E191" s="6">
        <v>2354</v>
      </c>
      <c r="F191" s="6"/>
      <c r="G191" s="6"/>
      <c r="H191" s="6"/>
    </row>
    <row r="192" spans="1:8" x14ac:dyDescent="0.25">
      <c r="A192" t="s">
        <v>8</v>
      </c>
      <c r="B192" s="5" t="str">
        <f t="shared" si="3"/>
        <v>a. HE1-2 &amp; HE23-24</v>
      </c>
      <c r="C192">
        <v>23</v>
      </c>
      <c r="D192" t="s">
        <v>28</v>
      </c>
      <c r="E192" s="6">
        <v>2079</v>
      </c>
      <c r="F192" s="6"/>
      <c r="G192" s="6"/>
      <c r="H192" s="6"/>
    </row>
    <row r="193" spans="1:8" x14ac:dyDescent="0.25">
      <c r="A193" t="s">
        <v>8</v>
      </c>
      <c r="B193" s="5" t="str">
        <f t="shared" si="3"/>
        <v>a. HE1-2 &amp; HE23-24</v>
      </c>
      <c r="C193">
        <v>24</v>
      </c>
      <c r="D193" t="s">
        <v>28</v>
      </c>
      <c r="E193" s="6">
        <v>1833</v>
      </c>
      <c r="F193" s="6"/>
      <c r="G193" s="6"/>
      <c r="H193" s="6"/>
    </row>
    <row r="194" spans="1:8" x14ac:dyDescent="0.25">
      <c r="A194" t="s">
        <v>9</v>
      </c>
      <c r="B194" s="5" t="str">
        <f t="shared" si="3"/>
        <v>a. HE1-2 &amp; HE23-24</v>
      </c>
      <c r="C194">
        <v>1</v>
      </c>
      <c r="D194" t="s">
        <v>28</v>
      </c>
      <c r="E194" s="6">
        <v>1428</v>
      </c>
      <c r="F194" s="6"/>
      <c r="G194" s="6"/>
      <c r="H194" s="6"/>
    </row>
    <row r="195" spans="1:8" x14ac:dyDescent="0.25">
      <c r="A195" t="s">
        <v>9</v>
      </c>
      <c r="B195" s="5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28</v>
      </c>
      <c r="E195" s="6">
        <v>1390</v>
      </c>
      <c r="F195" s="6"/>
      <c r="G195" s="6"/>
      <c r="H195" s="6"/>
    </row>
    <row r="196" spans="1:8" x14ac:dyDescent="0.25">
      <c r="A196" t="s">
        <v>9</v>
      </c>
      <c r="B196" s="5" t="str">
        <f t="shared" si="4"/>
        <v>b. HE3-6</v>
      </c>
      <c r="C196">
        <v>3</v>
      </c>
      <c r="D196" t="s">
        <v>28</v>
      </c>
      <c r="E196" s="6">
        <v>1226</v>
      </c>
      <c r="F196" s="6"/>
      <c r="G196" s="6"/>
      <c r="H196" s="6"/>
    </row>
    <row r="197" spans="1:8" x14ac:dyDescent="0.25">
      <c r="A197" t="s">
        <v>9</v>
      </c>
      <c r="B197" s="5" t="str">
        <f t="shared" si="4"/>
        <v>b. HE3-6</v>
      </c>
      <c r="C197">
        <v>4</v>
      </c>
      <c r="D197" t="s">
        <v>28</v>
      </c>
      <c r="E197" s="6">
        <v>1303</v>
      </c>
      <c r="F197" s="6"/>
      <c r="G197" s="6"/>
      <c r="H197" s="6"/>
    </row>
    <row r="198" spans="1:8" x14ac:dyDescent="0.25">
      <c r="A198" t="s">
        <v>9</v>
      </c>
      <c r="B198" s="5" t="str">
        <f t="shared" si="4"/>
        <v>b. HE3-6</v>
      </c>
      <c r="C198">
        <v>5</v>
      </c>
      <c r="D198" t="s">
        <v>28</v>
      </c>
      <c r="E198" s="6">
        <v>1212</v>
      </c>
      <c r="F198" s="6"/>
      <c r="G198" s="6"/>
      <c r="H198" s="6"/>
    </row>
    <row r="199" spans="1:8" x14ac:dyDescent="0.25">
      <c r="A199" t="s">
        <v>9</v>
      </c>
      <c r="B199" s="5" t="str">
        <f t="shared" si="4"/>
        <v>b. HE3-6</v>
      </c>
      <c r="C199">
        <v>6</v>
      </c>
      <c r="D199" t="s">
        <v>28</v>
      </c>
      <c r="E199" s="6">
        <v>1160</v>
      </c>
      <c r="F199" s="6"/>
      <c r="G199" s="6"/>
      <c r="H199" s="6"/>
    </row>
    <row r="200" spans="1:8" x14ac:dyDescent="0.25">
      <c r="A200" t="s">
        <v>9</v>
      </c>
      <c r="B200" s="5" t="str">
        <f t="shared" si="4"/>
        <v>c. HE7-10</v>
      </c>
      <c r="C200">
        <v>7</v>
      </c>
      <c r="D200" t="s">
        <v>28</v>
      </c>
      <c r="E200" s="6">
        <v>1125</v>
      </c>
      <c r="F200" s="6"/>
      <c r="G200" s="6"/>
      <c r="H200" s="6"/>
    </row>
    <row r="201" spans="1:8" x14ac:dyDescent="0.25">
      <c r="A201" t="s">
        <v>9</v>
      </c>
      <c r="B201" s="5" t="str">
        <f t="shared" si="4"/>
        <v>c. HE7-10</v>
      </c>
      <c r="C201">
        <v>8</v>
      </c>
      <c r="D201" t="s">
        <v>28</v>
      </c>
      <c r="E201" s="6">
        <v>1477</v>
      </c>
      <c r="F201" s="6"/>
      <c r="G201" s="6"/>
      <c r="H201" s="6"/>
    </row>
    <row r="202" spans="1:8" x14ac:dyDescent="0.25">
      <c r="A202" t="s">
        <v>9</v>
      </c>
      <c r="B202" s="5" t="str">
        <f t="shared" si="4"/>
        <v>c. HE7-10</v>
      </c>
      <c r="C202">
        <v>9</v>
      </c>
      <c r="D202" t="s">
        <v>28</v>
      </c>
      <c r="E202" s="6">
        <v>1942</v>
      </c>
      <c r="F202" s="6"/>
      <c r="G202" s="6"/>
      <c r="H202" s="6"/>
    </row>
    <row r="203" spans="1:8" x14ac:dyDescent="0.25">
      <c r="A203" t="s">
        <v>9</v>
      </c>
      <c r="B203" s="5" t="str">
        <f t="shared" si="4"/>
        <v>c. HE7-10</v>
      </c>
      <c r="C203">
        <v>10</v>
      </c>
      <c r="D203" t="s">
        <v>28</v>
      </c>
      <c r="E203" s="6">
        <v>2212</v>
      </c>
      <c r="F203" s="6"/>
      <c r="G203" s="6"/>
      <c r="H203" s="6"/>
    </row>
    <row r="204" spans="1:8" x14ac:dyDescent="0.25">
      <c r="A204" t="s">
        <v>9</v>
      </c>
      <c r="B204" s="5" t="str">
        <f t="shared" si="4"/>
        <v>d. HE11-14</v>
      </c>
      <c r="C204">
        <v>11</v>
      </c>
      <c r="D204" t="s">
        <v>28</v>
      </c>
      <c r="E204" s="6">
        <v>2775</v>
      </c>
      <c r="F204" s="6"/>
      <c r="G204" s="6"/>
      <c r="H204" s="6"/>
    </row>
    <row r="205" spans="1:8" x14ac:dyDescent="0.25">
      <c r="A205" t="s">
        <v>9</v>
      </c>
      <c r="B205" s="5" t="str">
        <f t="shared" si="4"/>
        <v>d. HE11-14</v>
      </c>
      <c r="C205">
        <v>12</v>
      </c>
      <c r="D205" t="s">
        <v>28</v>
      </c>
      <c r="E205" s="6">
        <v>2650</v>
      </c>
      <c r="F205" s="6"/>
      <c r="G205" s="6"/>
      <c r="H205" s="6"/>
    </row>
    <row r="206" spans="1:8" x14ac:dyDescent="0.25">
      <c r="A206" t="s">
        <v>9</v>
      </c>
      <c r="B206" s="5" t="str">
        <f t="shared" si="4"/>
        <v>d. HE11-14</v>
      </c>
      <c r="C206">
        <v>13</v>
      </c>
      <c r="D206" t="s">
        <v>28</v>
      </c>
      <c r="E206" s="6">
        <v>2645</v>
      </c>
      <c r="F206" s="6"/>
      <c r="G206" s="6"/>
      <c r="H206" s="6"/>
    </row>
    <row r="207" spans="1:8" x14ac:dyDescent="0.25">
      <c r="A207" t="s">
        <v>9</v>
      </c>
      <c r="B207" s="5" t="str">
        <f t="shared" si="4"/>
        <v>d. HE11-14</v>
      </c>
      <c r="C207">
        <v>14</v>
      </c>
      <c r="D207" t="s">
        <v>28</v>
      </c>
      <c r="E207" s="6">
        <v>2673</v>
      </c>
      <c r="F207" s="6"/>
      <c r="G207" s="6"/>
      <c r="H207" s="6"/>
    </row>
    <row r="208" spans="1:8" x14ac:dyDescent="0.25">
      <c r="A208" t="s">
        <v>9</v>
      </c>
      <c r="B208" s="5" t="str">
        <f t="shared" si="4"/>
        <v>e. HE15-18</v>
      </c>
      <c r="C208">
        <v>15</v>
      </c>
      <c r="D208" t="s">
        <v>28</v>
      </c>
      <c r="E208" s="6">
        <v>2541</v>
      </c>
      <c r="F208" s="6"/>
      <c r="G208" s="6"/>
      <c r="H208" s="6"/>
    </row>
    <row r="209" spans="1:8" x14ac:dyDescent="0.25">
      <c r="A209" t="s">
        <v>9</v>
      </c>
      <c r="B209" s="5" t="str">
        <f t="shared" si="4"/>
        <v>e. HE15-18</v>
      </c>
      <c r="C209">
        <v>16</v>
      </c>
      <c r="D209" t="s">
        <v>28</v>
      </c>
      <c r="E209" s="6">
        <v>2797</v>
      </c>
      <c r="F209" s="6"/>
      <c r="G209" s="6"/>
      <c r="H209" s="6"/>
    </row>
    <row r="210" spans="1:8" x14ac:dyDescent="0.25">
      <c r="A210" t="s">
        <v>9</v>
      </c>
      <c r="B210" s="5" t="str">
        <f t="shared" si="4"/>
        <v>e. HE15-18</v>
      </c>
      <c r="C210">
        <v>17</v>
      </c>
      <c r="D210" t="s">
        <v>28</v>
      </c>
      <c r="E210" s="6">
        <v>2853</v>
      </c>
      <c r="F210" s="6"/>
      <c r="G210" s="6"/>
      <c r="H210" s="6"/>
    </row>
    <row r="211" spans="1:8" x14ac:dyDescent="0.25">
      <c r="A211" t="s">
        <v>9</v>
      </c>
      <c r="B211" s="5" t="str">
        <f t="shared" si="4"/>
        <v>e. HE15-18</v>
      </c>
      <c r="C211">
        <v>18</v>
      </c>
      <c r="D211" t="s">
        <v>28</v>
      </c>
      <c r="E211" s="6">
        <v>2833</v>
      </c>
      <c r="F211" s="6"/>
      <c r="G211" s="6"/>
      <c r="H211" s="6"/>
    </row>
    <row r="212" spans="1:8" x14ac:dyDescent="0.25">
      <c r="A212" t="s">
        <v>9</v>
      </c>
      <c r="B212" s="5" t="str">
        <f t="shared" si="4"/>
        <v>f. HE19-22</v>
      </c>
      <c r="C212">
        <v>19</v>
      </c>
      <c r="D212" t="s">
        <v>28</v>
      </c>
      <c r="E212" s="6">
        <v>2026</v>
      </c>
      <c r="F212" s="6"/>
      <c r="G212" s="6"/>
      <c r="H212" s="6"/>
    </row>
    <row r="213" spans="1:8" x14ac:dyDescent="0.25">
      <c r="A213" t="s">
        <v>9</v>
      </c>
      <c r="B213" s="5" t="str">
        <f t="shared" si="4"/>
        <v>f. HE19-22</v>
      </c>
      <c r="C213">
        <v>20</v>
      </c>
      <c r="D213" t="s">
        <v>28</v>
      </c>
      <c r="E213" s="6">
        <v>1955</v>
      </c>
      <c r="F213" s="6"/>
      <c r="G213" s="6"/>
      <c r="H213" s="6"/>
    </row>
    <row r="214" spans="1:8" x14ac:dyDescent="0.25">
      <c r="A214" t="s">
        <v>9</v>
      </c>
      <c r="B214" s="5" t="str">
        <f t="shared" si="4"/>
        <v>f. HE19-22</v>
      </c>
      <c r="C214">
        <v>21</v>
      </c>
      <c r="D214" t="s">
        <v>28</v>
      </c>
      <c r="E214" s="6">
        <v>2140</v>
      </c>
      <c r="F214" s="6"/>
      <c r="G214" s="6"/>
      <c r="H214" s="6"/>
    </row>
    <row r="215" spans="1:8" x14ac:dyDescent="0.25">
      <c r="A215" t="s">
        <v>9</v>
      </c>
      <c r="B215" s="5" t="str">
        <f t="shared" si="4"/>
        <v>f. HE19-22</v>
      </c>
      <c r="C215">
        <v>22</v>
      </c>
      <c r="D215" t="s">
        <v>28</v>
      </c>
      <c r="E215" s="6">
        <v>1910</v>
      </c>
      <c r="F215" s="6"/>
      <c r="G215" s="6"/>
      <c r="H215" s="6"/>
    </row>
    <row r="216" spans="1:8" x14ac:dyDescent="0.25">
      <c r="A216" t="s">
        <v>9</v>
      </c>
      <c r="B216" s="5" t="str">
        <f t="shared" si="4"/>
        <v>a. HE1-2 &amp; HE23-24</v>
      </c>
      <c r="C216">
        <v>23</v>
      </c>
      <c r="D216" t="s">
        <v>28</v>
      </c>
      <c r="E216" s="6">
        <v>1756</v>
      </c>
      <c r="F216" s="6"/>
      <c r="G216" s="6"/>
      <c r="H216" s="6"/>
    </row>
    <row r="217" spans="1:8" x14ac:dyDescent="0.25">
      <c r="A217" t="s">
        <v>9</v>
      </c>
      <c r="B217" s="5" t="str">
        <f t="shared" si="4"/>
        <v>a. HE1-2 &amp; HE23-24</v>
      </c>
      <c r="C217">
        <v>24</v>
      </c>
      <c r="D217" t="s">
        <v>28</v>
      </c>
      <c r="E217" s="6">
        <v>1564</v>
      </c>
      <c r="F217" s="6"/>
      <c r="G217" s="6"/>
      <c r="H217" s="6"/>
    </row>
    <row r="218" spans="1:8" x14ac:dyDescent="0.25">
      <c r="A218" t="s">
        <v>21</v>
      </c>
      <c r="B218" s="5" t="str">
        <f t="shared" si="4"/>
        <v>a. HE1-2 &amp; HE23-24</v>
      </c>
      <c r="C218">
        <v>1</v>
      </c>
      <c r="D218" t="s">
        <v>28</v>
      </c>
      <c r="E218" s="6">
        <v>1118</v>
      </c>
      <c r="F218" s="6"/>
      <c r="G218" s="6"/>
      <c r="H218" s="6"/>
    </row>
    <row r="219" spans="1:8" x14ac:dyDescent="0.25">
      <c r="A219" t="s">
        <v>21</v>
      </c>
      <c r="B219" s="5" t="str">
        <f t="shared" si="4"/>
        <v>a. HE1-2 &amp; HE23-24</v>
      </c>
      <c r="C219">
        <v>2</v>
      </c>
      <c r="D219" t="s">
        <v>28</v>
      </c>
      <c r="E219" s="6">
        <v>1062</v>
      </c>
      <c r="F219" s="6"/>
      <c r="G219" s="6"/>
      <c r="H219" s="6"/>
    </row>
    <row r="220" spans="1:8" x14ac:dyDescent="0.25">
      <c r="A220" t="s">
        <v>21</v>
      </c>
      <c r="B220" s="5" t="str">
        <f t="shared" si="4"/>
        <v>b. HE3-6</v>
      </c>
      <c r="C220">
        <v>3</v>
      </c>
      <c r="D220" t="s">
        <v>28</v>
      </c>
      <c r="E220" s="6">
        <v>982</v>
      </c>
      <c r="F220" s="6"/>
      <c r="G220" s="6"/>
      <c r="H220" s="6"/>
    </row>
    <row r="221" spans="1:8" x14ac:dyDescent="0.25">
      <c r="A221" t="s">
        <v>21</v>
      </c>
      <c r="B221" s="5" t="str">
        <f t="shared" si="4"/>
        <v>b. HE3-6</v>
      </c>
      <c r="C221">
        <v>4</v>
      </c>
      <c r="D221" t="s">
        <v>28</v>
      </c>
      <c r="E221" s="6">
        <v>983</v>
      </c>
      <c r="F221" s="6"/>
      <c r="G221" s="6"/>
      <c r="H221" s="6"/>
    </row>
    <row r="222" spans="1:8" x14ac:dyDescent="0.25">
      <c r="A222" t="s">
        <v>21</v>
      </c>
      <c r="B222" s="5" t="str">
        <f t="shared" si="4"/>
        <v>b. HE3-6</v>
      </c>
      <c r="C222">
        <v>5</v>
      </c>
      <c r="D222" t="s">
        <v>28</v>
      </c>
      <c r="E222" s="6">
        <v>1061</v>
      </c>
      <c r="F222" s="6"/>
      <c r="G222" s="6"/>
      <c r="H222" s="6"/>
    </row>
    <row r="223" spans="1:8" x14ac:dyDescent="0.25">
      <c r="A223" t="s">
        <v>21</v>
      </c>
      <c r="B223" s="5" t="str">
        <f t="shared" si="4"/>
        <v>b. HE3-6</v>
      </c>
      <c r="C223">
        <v>6</v>
      </c>
      <c r="D223" t="s">
        <v>28</v>
      </c>
      <c r="E223" s="6">
        <v>1090</v>
      </c>
      <c r="F223" s="6"/>
      <c r="G223" s="6"/>
      <c r="H223" s="6"/>
    </row>
    <row r="224" spans="1:8" x14ac:dyDescent="0.25">
      <c r="A224" t="s">
        <v>21</v>
      </c>
      <c r="B224" s="5" t="str">
        <f t="shared" si="4"/>
        <v>c. HE7-10</v>
      </c>
      <c r="C224">
        <v>7</v>
      </c>
      <c r="D224" t="s">
        <v>28</v>
      </c>
      <c r="E224" s="6">
        <v>1026</v>
      </c>
      <c r="F224" s="6"/>
      <c r="G224" s="6"/>
      <c r="H224" s="6"/>
    </row>
    <row r="225" spans="1:8" x14ac:dyDescent="0.25">
      <c r="A225" t="s">
        <v>21</v>
      </c>
      <c r="B225" s="5" t="str">
        <f t="shared" si="4"/>
        <v>c. HE7-10</v>
      </c>
      <c r="C225">
        <v>8</v>
      </c>
      <c r="D225" t="s">
        <v>28</v>
      </c>
      <c r="E225" s="6">
        <v>1228</v>
      </c>
      <c r="F225" s="6"/>
      <c r="G225" s="6"/>
      <c r="H225" s="6"/>
    </row>
    <row r="226" spans="1:8" x14ac:dyDescent="0.25">
      <c r="A226" t="s">
        <v>21</v>
      </c>
      <c r="B226" s="5" t="str">
        <f t="shared" si="4"/>
        <v>c. HE7-10</v>
      </c>
      <c r="C226">
        <v>9</v>
      </c>
      <c r="D226" t="s">
        <v>28</v>
      </c>
      <c r="E226" s="6">
        <v>1650</v>
      </c>
      <c r="F226" s="6"/>
      <c r="G226" s="6"/>
      <c r="H226" s="6"/>
    </row>
    <row r="227" spans="1:8" x14ac:dyDescent="0.25">
      <c r="A227" t="s">
        <v>21</v>
      </c>
      <c r="B227" s="5" t="str">
        <f t="shared" si="4"/>
        <v>c. HE7-10</v>
      </c>
      <c r="C227">
        <v>10</v>
      </c>
      <c r="D227" t="s">
        <v>28</v>
      </c>
      <c r="E227" s="6">
        <v>2155</v>
      </c>
      <c r="F227" s="6"/>
      <c r="G227" s="6"/>
      <c r="H227" s="6"/>
    </row>
    <row r="228" spans="1:8" x14ac:dyDescent="0.25">
      <c r="A228" t="s">
        <v>21</v>
      </c>
      <c r="B228" s="5" t="str">
        <f t="shared" si="4"/>
        <v>d. HE11-14</v>
      </c>
      <c r="C228">
        <v>11</v>
      </c>
      <c r="D228" t="s">
        <v>28</v>
      </c>
      <c r="E228" s="6">
        <v>2070</v>
      </c>
      <c r="F228" s="6"/>
      <c r="G228" s="6"/>
      <c r="H228" s="6"/>
    </row>
    <row r="229" spans="1:8" x14ac:dyDescent="0.25">
      <c r="A229" t="s">
        <v>21</v>
      </c>
      <c r="B229" s="5" t="str">
        <f t="shared" si="4"/>
        <v>d. HE11-14</v>
      </c>
      <c r="C229">
        <v>12</v>
      </c>
      <c r="D229" t="s">
        <v>28</v>
      </c>
      <c r="E229" s="6">
        <v>1797</v>
      </c>
      <c r="F229" s="6"/>
      <c r="G229" s="6"/>
      <c r="H229" s="6"/>
    </row>
    <row r="230" spans="1:8" x14ac:dyDescent="0.25">
      <c r="A230" t="s">
        <v>21</v>
      </c>
      <c r="B230" s="5" t="str">
        <f t="shared" si="4"/>
        <v>d. HE11-14</v>
      </c>
      <c r="C230">
        <v>13</v>
      </c>
      <c r="D230" t="s">
        <v>28</v>
      </c>
      <c r="E230" s="6">
        <v>1705</v>
      </c>
      <c r="F230" s="6"/>
      <c r="G230" s="6"/>
      <c r="H230" s="6"/>
    </row>
    <row r="231" spans="1:8" x14ac:dyDescent="0.25">
      <c r="A231" t="s">
        <v>21</v>
      </c>
      <c r="B231" s="5" t="str">
        <f t="shared" si="4"/>
        <v>d. HE11-14</v>
      </c>
      <c r="C231">
        <v>14</v>
      </c>
      <c r="D231" t="s">
        <v>28</v>
      </c>
      <c r="E231" s="6">
        <v>1796</v>
      </c>
      <c r="F231" s="6"/>
      <c r="G231" s="6"/>
      <c r="H231" s="6"/>
    </row>
    <row r="232" spans="1:8" x14ac:dyDescent="0.25">
      <c r="A232" t="s">
        <v>21</v>
      </c>
      <c r="B232" s="5" t="str">
        <f t="shared" si="4"/>
        <v>e. HE15-18</v>
      </c>
      <c r="C232">
        <v>15</v>
      </c>
      <c r="D232" t="s">
        <v>28</v>
      </c>
      <c r="E232" s="6">
        <v>2011</v>
      </c>
      <c r="F232" s="6"/>
      <c r="G232" s="6"/>
      <c r="H232" s="6"/>
    </row>
    <row r="233" spans="1:8" x14ac:dyDescent="0.25">
      <c r="A233" t="s">
        <v>21</v>
      </c>
      <c r="B233" s="5" t="str">
        <f t="shared" si="4"/>
        <v>e. HE15-18</v>
      </c>
      <c r="C233">
        <v>16</v>
      </c>
      <c r="D233" t="s">
        <v>28</v>
      </c>
      <c r="E233" s="6">
        <v>2131</v>
      </c>
      <c r="F233" s="6"/>
      <c r="G233" s="6"/>
      <c r="H233" s="6"/>
    </row>
    <row r="234" spans="1:8" x14ac:dyDescent="0.25">
      <c r="A234" t="s">
        <v>21</v>
      </c>
      <c r="B234" s="5" t="str">
        <f t="shared" si="4"/>
        <v>e. HE15-18</v>
      </c>
      <c r="C234">
        <v>17</v>
      </c>
      <c r="D234" t="s">
        <v>28</v>
      </c>
      <c r="E234" s="6">
        <v>2241</v>
      </c>
      <c r="F234" s="6"/>
      <c r="G234" s="6"/>
      <c r="H234" s="6"/>
    </row>
    <row r="235" spans="1:8" x14ac:dyDescent="0.25">
      <c r="A235" t="s">
        <v>21</v>
      </c>
      <c r="B235" s="5" t="str">
        <f t="shared" si="4"/>
        <v>e. HE15-18</v>
      </c>
      <c r="C235">
        <v>18</v>
      </c>
      <c r="D235" t="s">
        <v>28</v>
      </c>
      <c r="E235" s="6">
        <v>2020</v>
      </c>
      <c r="F235" s="6"/>
      <c r="G235" s="6"/>
      <c r="H235" s="6"/>
    </row>
    <row r="236" spans="1:8" x14ac:dyDescent="0.25">
      <c r="A236" t="s">
        <v>21</v>
      </c>
      <c r="B236" s="5" t="str">
        <f t="shared" si="4"/>
        <v>f. HE19-22</v>
      </c>
      <c r="C236">
        <v>19</v>
      </c>
      <c r="D236" t="s">
        <v>28</v>
      </c>
      <c r="E236" s="6">
        <v>1748</v>
      </c>
      <c r="F236" s="6"/>
      <c r="G236" s="6"/>
      <c r="H236" s="6"/>
    </row>
    <row r="237" spans="1:8" x14ac:dyDescent="0.25">
      <c r="A237" t="s">
        <v>21</v>
      </c>
      <c r="B237" s="5" t="str">
        <f t="shared" si="4"/>
        <v>f. HE19-22</v>
      </c>
      <c r="C237">
        <v>20</v>
      </c>
      <c r="D237" t="s">
        <v>28</v>
      </c>
      <c r="E237" s="6">
        <v>1871</v>
      </c>
      <c r="F237" s="6"/>
      <c r="G237" s="6"/>
      <c r="H237" s="6"/>
    </row>
    <row r="238" spans="1:8" x14ac:dyDescent="0.25">
      <c r="A238" t="s">
        <v>21</v>
      </c>
      <c r="B238" s="5" t="str">
        <f t="shared" si="4"/>
        <v>f. HE19-22</v>
      </c>
      <c r="C238">
        <v>21</v>
      </c>
      <c r="D238" t="s">
        <v>28</v>
      </c>
      <c r="E238" s="6">
        <v>1555</v>
      </c>
      <c r="F238" s="6"/>
      <c r="G238" s="6"/>
      <c r="H238" s="6"/>
    </row>
    <row r="239" spans="1:8" x14ac:dyDescent="0.25">
      <c r="A239" t="s">
        <v>21</v>
      </c>
      <c r="B239" s="5" t="str">
        <f t="shared" si="4"/>
        <v>f. HE19-22</v>
      </c>
      <c r="C239">
        <v>22</v>
      </c>
      <c r="D239" t="s">
        <v>28</v>
      </c>
      <c r="E239" s="6">
        <v>1468</v>
      </c>
      <c r="F239" s="6"/>
      <c r="G239" s="6"/>
      <c r="H239" s="6"/>
    </row>
    <row r="240" spans="1:8" x14ac:dyDescent="0.25">
      <c r="A240" t="s">
        <v>21</v>
      </c>
      <c r="B240" s="5" t="str">
        <f t="shared" si="4"/>
        <v>a. HE1-2 &amp; HE23-24</v>
      </c>
      <c r="C240">
        <v>23</v>
      </c>
      <c r="D240" t="s">
        <v>28</v>
      </c>
      <c r="E240" s="6">
        <v>1368</v>
      </c>
      <c r="F240" s="6"/>
      <c r="G240" s="6"/>
      <c r="H240" s="6"/>
    </row>
    <row r="241" spans="1:8" x14ac:dyDescent="0.25">
      <c r="A241" t="s">
        <v>21</v>
      </c>
      <c r="B241" s="5" t="str">
        <f t="shared" si="4"/>
        <v>a. HE1-2 &amp; HE23-24</v>
      </c>
      <c r="C241">
        <v>24</v>
      </c>
      <c r="D241" t="s">
        <v>28</v>
      </c>
      <c r="E241" s="6">
        <v>1251</v>
      </c>
      <c r="F241" s="6"/>
      <c r="G241" s="6"/>
      <c r="H241" s="6"/>
    </row>
    <row r="242" spans="1:8" x14ac:dyDescent="0.25">
      <c r="A242" t="s">
        <v>22</v>
      </c>
      <c r="B242" s="5" t="str">
        <f t="shared" si="4"/>
        <v>a. HE1-2 &amp; HE23-24</v>
      </c>
      <c r="C242">
        <v>1</v>
      </c>
      <c r="D242" t="s">
        <v>28</v>
      </c>
      <c r="E242" s="6">
        <v>1123</v>
      </c>
      <c r="F242" s="6"/>
      <c r="G242" s="6"/>
      <c r="H242" s="6"/>
    </row>
    <row r="243" spans="1:8" x14ac:dyDescent="0.25">
      <c r="A243" t="s">
        <v>22</v>
      </c>
      <c r="B243" s="5" t="str">
        <f t="shared" si="4"/>
        <v>a. HE1-2 &amp; HE23-24</v>
      </c>
      <c r="C243">
        <v>2</v>
      </c>
      <c r="D243" t="s">
        <v>28</v>
      </c>
      <c r="E243" s="6">
        <v>1250</v>
      </c>
      <c r="F243" s="6"/>
      <c r="G243" s="6"/>
      <c r="H243" s="6"/>
    </row>
    <row r="244" spans="1:8" x14ac:dyDescent="0.25">
      <c r="A244" t="s">
        <v>22</v>
      </c>
      <c r="B244" s="5" t="str">
        <f t="shared" si="4"/>
        <v>b. HE3-6</v>
      </c>
      <c r="C244">
        <v>3</v>
      </c>
      <c r="D244" t="s">
        <v>28</v>
      </c>
      <c r="E244" s="6">
        <v>1133</v>
      </c>
      <c r="F244" s="6"/>
      <c r="G244" s="6"/>
      <c r="H244" s="6"/>
    </row>
    <row r="245" spans="1:8" x14ac:dyDescent="0.25">
      <c r="A245" t="s">
        <v>22</v>
      </c>
      <c r="B245" s="5" t="str">
        <f t="shared" si="4"/>
        <v>b. HE3-6</v>
      </c>
      <c r="C245">
        <v>4</v>
      </c>
      <c r="D245" t="s">
        <v>28</v>
      </c>
      <c r="E245" s="6">
        <v>1104</v>
      </c>
      <c r="F245" s="6"/>
      <c r="G245" s="6"/>
      <c r="H245" s="6"/>
    </row>
    <row r="246" spans="1:8" x14ac:dyDescent="0.25">
      <c r="A246" t="s">
        <v>22</v>
      </c>
      <c r="B246" s="5" t="str">
        <f t="shared" si="4"/>
        <v>b. HE3-6</v>
      </c>
      <c r="C246">
        <v>5</v>
      </c>
      <c r="D246" t="s">
        <v>28</v>
      </c>
      <c r="E246" s="6">
        <v>1119</v>
      </c>
      <c r="F246" s="6"/>
      <c r="G246" s="6"/>
      <c r="H246" s="6"/>
    </row>
    <row r="247" spans="1:8" x14ac:dyDescent="0.25">
      <c r="A247" t="s">
        <v>22</v>
      </c>
      <c r="B247" s="5" t="str">
        <f t="shared" si="4"/>
        <v>b. HE3-6</v>
      </c>
      <c r="C247">
        <v>6</v>
      </c>
      <c r="D247" t="s">
        <v>28</v>
      </c>
      <c r="E247" s="6">
        <v>1157</v>
      </c>
      <c r="F247" s="6"/>
      <c r="G247" s="6"/>
      <c r="H247" s="6"/>
    </row>
    <row r="248" spans="1:8" x14ac:dyDescent="0.25">
      <c r="A248" t="s">
        <v>22</v>
      </c>
      <c r="B248" s="5" t="str">
        <f t="shared" si="4"/>
        <v>c. HE7-10</v>
      </c>
      <c r="C248">
        <v>7</v>
      </c>
      <c r="D248" t="s">
        <v>28</v>
      </c>
      <c r="E248" s="6">
        <v>1261</v>
      </c>
      <c r="F248" s="6"/>
      <c r="G248" s="6"/>
      <c r="H248" s="6"/>
    </row>
    <row r="249" spans="1:8" x14ac:dyDescent="0.25">
      <c r="A249" t="s">
        <v>22</v>
      </c>
      <c r="B249" s="5" t="str">
        <f t="shared" si="4"/>
        <v>c. HE7-10</v>
      </c>
      <c r="C249">
        <v>8</v>
      </c>
      <c r="D249" t="s">
        <v>28</v>
      </c>
      <c r="E249" s="6">
        <v>1528</v>
      </c>
      <c r="F249" s="6"/>
      <c r="G249" s="6"/>
      <c r="H249" s="6"/>
    </row>
    <row r="250" spans="1:8" x14ac:dyDescent="0.25">
      <c r="A250" t="s">
        <v>22</v>
      </c>
      <c r="B250" s="5" t="str">
        <f t="shared" si="4"/>
        <v>c. HE7-10</v>
      </c>
      <c r="C250">
        <v>9</v>
      </c>
      <c r="D250" t="s">
        <v>28</v>
      </c>
      <c r="E250" s="6">
        <v>2156</v>
      </c>
      <c r="F250" s="6"/>
      <c r="G250" s="6"/>
      <c r="H250" s="6"/>
    </row>
    <row r="251" spans="1:8" x14ac:dyDescent="0.25">
      <c r="A251" t="s">
        <v>22</v>
      </c>
      <c r="B251" s="5" t="str">
        <f t="shared" si="4"/>
        <v>c. HE7-10</v>
      </c>
      <c r="C251">
        <v>10</v>
      </c>
      <c r="D251" t="s">
        <v>28</v>
      </c>
      <c r="E251" s="6">
        <v>2200</v>
      </c>
      <c r="F251" s="6"/>
      <c r="G251" s="6"/>
      <c r="H251" s="6"/>
    </row>
    <row r="252" spans="1:8" x14ac:dyDescent="0.25">
      <c r="A252" t="s">
        <v>22</v>
      </c>
      <c r="B252" s="5" t="str">
        <f t="shared" si="4"/>
        <v>d. HE11-14</v>
      </c>
      <c r="C252">
        <v>11</v>
      </c>
      <c r="D252" t="s">
        <v>28</v>
      </c>
      <c r="E252" s="6">
        <v>1825</v>
      </c>
      <c r="F252" s="6"/>
      <c r="G252" s="6"/>
      <c r="H252" s="6"/>
    </row>
    <row r="253" spans="1:8" x14ac:dyDescent="0.25">
      <c r="A253" t="s">
        <v>22</v>
      </c>
      <c r="B253" s="5" t="str">
        <f t="shared" si="4"/>
        <v>d. HE11-14</v>
      </c>
      <c r="C253">
        <v>12</v>
      </c>
      <c r="D253" t="s">
        <v>28</v>
      </c>
      <c r="E253" s="6">
        <v>1541</v>
      </c>
      <c r="F253" s="6"/>
      <c r="G253" s="6"/>
      <c r="H253" s="6"/>
    </row>
    <row r="254" spans="1:8" x14ac:dyDescent="0.25">
      <c r="A254" t="s">
        <v>22</v>
      </c>
      <c r="B254" s="5" t="str">
        <f t="shared" si="4"/>
        <v>d. HE11-14</v>
      </c>
      <c r="C254">
        <v>13</v>
      </c>
      <c r="D254" t="s">
        <v>28</v>
      </c>
      <c r="E254" s="6">
        <v>1381</v>
      </c>
      <c r="F254" s="6"/>
      <c r="G254" s="6"/>
      <c r="H254" s="6"/>
    </row>
    <row r="255" spans="1:8" x14ac:dyDescent="0.25">
      <c r="A255" t="s">
        <v>22</v>
      </c>
      <c r="B255" s="5" t="str">
        <f t="shared" si="4"/>
        <v>d. HE11-14</v>
      </c>
      <c r="C255">
        <v>14</v>
      </c>
      <c r="D255" t="s">
        <v>28</v>
      </c>
      <c r="E255" s="6">
        <v>1563</v>
      </c>
      <c r="F255" s="6"/>
      <c r="G255" s="6"/>
      <c r="H255" s="6"/>
    </row>
    <row r="256" spans="1:8" x14ac:dyDescent="0.25">
      <c r="A256" t="s">
        <v>22</v>
      </c>
      <c r="B256" s="5" t="str">
        <f t="shared" si="4"/>
        <v>e. HE15-18</v>
      </c>
      <c r="C256">
        <v>15</v>
      </c>
      <c r="D256" t="s">
        <v>28</v>
      </c>
      <c r="E256" s="6">
        <v>1903</v>
      </c>
      <c r="F256" s="6"/>
      <c r="G256" s="6"/>
      <c r="H256" s="6"/>
    </row>
    <row r="257" spans="1:8" x14ac:dyDescent="0.25">
      <c r="A257" t="s">
        <v>22</v>
      </c>
      <c r="B257" s="5" t="str">
        <f t="shared" si="4"/>
        <v>e. HE15-18</v>
      </c>
      <c r="C257">
        <v>16</v>
      </c>
      <c r="D257" t="s">
        <v>28</v>
      </c>
      <c r="E257" s="6">
        <v>1685</v>
      </c>
      <c r="F257" s="6"/>
      <c r="G257" s="6"/>
      <c r="H257" s="6"/>
    </row>
    <row r="258" spans="1:8" x14ac:dyDescent="0.25">
      <c r="A258" t="s">
        <v>22</v>
      </c>
      <c r="B258" s="5" t="str">
        <f t="shared" si="4"/>
        <v>e. HE15-18</v>
      </c>
      <c r="C258">
        <v>17</v>
      </c>
      <c r="D258" t="s">
        <v>28</v>
      </c>
      <c r="E258" s="6">
        <v>1698</v>
      </c>
      <c r="F258" s="6"/>
      <c r="G258" s="6"/>
      <c r="H258" s="6"/>
    </row>
    <row r="259" spans="1:8" x14ac:dyDescent="0.25">
      <c r="A259" t="s">
        <v>22</v>
      </c>
      <c r="B259" s="5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28</v>
      </c>
      <c r="E259" s="6">
        <v>1845</v>
      </c>
      <c r="F259" s="6"/>
      <c r="G259" s="6"/>
      <c r="H259" s="6"/>
    </row>
    <row r="260" spans="1:8" x14ac:dyDescent="0.25">
      <c r="A260" t="s">
        <v>22</v>
      </c>
      <c r="B260" s="5" t="str">
        <f t="shared" si="5"/>
        <v>f. HE19-22</v>
      </c>
      <c r="C260">
        <v>19</v>
      </c>
      <c r="D260" t="s">
        <v>28</v>
      </c>
      <c r="E260" s="6">
        <v>1503</v>
      </c>
      <c r="F260" s="6"/>
      <c r="G260" s="6"/>
      <c r="H260" s="6"/>
    </row>
    <row r="261" spans="1:8" x14ac:dyDescent="0.25">
      <c r="A261" t="s">
        <v>22</v>
      </c>
      <c r="B261" s="5" t="str">
        <f t="shared" si="5"/>
        <v>f. HE19-22</v>
      </c>
      <c r="C261">
        <v>20</v>
      </c>
      <c r="D261" t="s">
        <v>28</v>
      </c>
      <c r="E261" s="6">
        <v>1558</v>
      </c>
      <c r="F261" s="6"/>
      <c r="G261" s="6"/>
      <c r="H261" s="6"/>
    </row>
    <row r="262" spans="1:8" x14ac:dyDescent="0.25">
      <c r="A262" t="s">
        <v>22</v>
      </c>
      <c r="B262" s="5" t="str">
        <f t="shared" si="5"/>
        <v>f. HE19-22</v>
      </c>
      <c r="C262">
        <v>21</v>
      </c>
      <c r="D262" t="s">
        <v>28</v>
      </c>
      <c r="E262" s="6">
        <v>1445</v>
      </c>
      <c r="F262" s="6"/>
      <c r="G262" s="6"/>
      <c r="H262" s="6"/>
    </row>
    <row r="263" spans="1:8" x14ac:dyDescent="0.25">
      <c r="A263" t="s">
        <v>22</v>
      </c>
      <c r="B263" s="5" t="str">
        <f t="shared" si="5"/>
        <v>f. HE19-22</v>
      </c>
      <c r="C263">
        <v>22</v>
      </c>
      <c r="D263" t="s">
        <v>28</v>
      </c>
      <c r="E263" s="6">
        <v>1297</v>
      </c>
      <c r="F263" s="6"/>
      <c r="G263" s="6"/>
      <c r="H263" s="6"/>
    </row>
    <row r="264" spans="1:8" x14ac:dyDescent="0.25">
      <c r="A264" t="s">
        <v>22</v>
      </c>
      <c r="B264" s="5" t="str">
        <f t="shared" si="5"/>
        <v>a. HE1-2 &amp; HE23-24</v>
      </c>
      <c r="C264">
        <v>23</v>
      </c>
      <c r="D264" t="s">
        <v>28</v>
      </c>
      <c r="E264" s="6">
        <v>1272</v>
      </c>
      <c r="F264" s="6"/>
      <c r="G264" s="6"/>
      <c r="H264" s="6"/>
    </row>
    <row r="265" spans="1:8" x14ac:dyDescent="0.25">
      <c r="A265" t="s">
        <v>22</v>
      </c>
      <c r="B265" s="5" t="str">
        <f t="shared" si="5"/>
        <v>a. HE1-2 &amp; HE23-24</v>
      </c>
      <c r="C265">
        <v>24</v>
      </c>
      <c r="D265" t="s">
        <v>28</v>
      </c>
      <c r="E265" s="6">
        <v>1166</v>
      </c>
      <c r="F265" s="6"/>
      <c r="G265" s="6"/>
      <c r="H265" s="6"/>
    </row>
    <row r="266" spans="1:8" x14ac:dyDescent="0.25">
      <c r="A266" t="s">
        <v>23</v>
      </c>
      <c r="B266" s="5" t="str">
        <f t="shared" si="5"/>
        <v>a. HE1-2 &amp; HE23-24</v>
      </c>
      <c r="C266">
        <v>1</v>
      </c>
      <c r="D266" t="s">
        <v>28</v>
      </c>
      <c r="E266" s="6">
        <v>1408</v>
      </c>
      <c r="F266" s="6"/>
      <c r="G266" s="6"/>
      <c r="H266" s="6"/>
    </row>
    <row r="267" spans="1:8" x14ac:dyDescent="0.25">
      <c r="A267" t="s">
        <v>23</v>
      </c>
      <c r="B267" s="5" t="str">
        <f t="shared" si="5"/>
        <v>a. HE1-2 &amp; HE23-24</v>
      </c>
      <c r="C267">
        <v>2</v>
      </c>
      <c r="D267" t="s">
        <v>28</v>
      </c>
      <c r="E267" s="6">
        <v>1152</v>
      </c>
      <c r="F267" s="6"/>
      <c r="G267" s="6"/>
      <c r="H267" s="6"/>
    </row>
    <row r="268" spans="1:8" x14ac:dyDescent="0.25">
      <c r="A268" t="s">
        <v>23</v>
      </c>
      <c r="B268" s="5" t="str">
        <f t="shared" si="5"/>
        <v>b. HE3-6</v>
      </c>
      <c r="C268">
        <v>3</v>
      </c>
      <c r="D268" t="s">
        <v>28</v>
      </c>
      <c r="E268" s="6">
        <v>1307</v>
      </c>
      <c r="F268" s="6"/>
      <c r="G268" s="6"/>
      <c r="H268" s="6"/>
    </row>
    <row r="269" spans="1:8" x14ac:dyDescent="0.25">
      <c r="A269" t="s">
        <v>23</v>
      </c>
      <c r="B269" s="5" t="str">
        <f t="shared" si="5"/>
        <v>b. HE3-6</v>
      </c>
      <c r="C269">
        <v>4</v>
      </c>
      <c r="D269" t="s">
        <v>28</v>
      </c>
      <c r="E269" s="6">
        <v>1257</v>
      </c>
      <c r="F269" s="6"/>
      <c r="G269" s="6"/>
      <c r="H269" s="6"/>
    </row>
    <row r="270" spans="1:8" x14ac:dyDescent="0.25">
      <c r="A270" t="s">
        <v>23</v>
      </c>
      <c r="B270" s="5" t="str">
        <f t="shared" si="5"/>
        <v>b. HE3-6</v>
      </c>
      <c r="C270">
        <v>5</v>
      </c>
      <c r="D270" t="s">
        <v>28</v>
      </c>
      <c r="E270" s="6">
        <v>1173</v>
      </c>
      <c r="F270" s="6"/>
      <c r="G270" s="6"/>
      <c r="H270" s="6"/>
    </row>
    <row r="271" spans="1:8" x14ac:dyDescent="0.25">
      <c r="A271" t="s">
        <v>23</v>
      </c>
      <c r="B271" s="5" t="str">
        <f t="shared" si="5"/>
        <v>b. HE3-6</v>
      </c>
      <c r="C271">
        <v>6</v>
      </c>
      <c r="D271" t="s">
        <v>28</v>
      </c>
      <c r="E271" s="6">
        <v>1161</v>
      </c>
      <c r="F271" s="6"/>
      <c r="G271" s="6"/>
      <c r="H271" s="6"/>
    </row>
    <row r="272" spans="1:8" x14ac:dyDescent="0.25">
      <c r="A272" t="s">
        <v>23</v>
      </c>
      <c r="B272" s="5" t="str">
        <f t="shared" si="5"/>
        <v>c. HE7-10</v>
      </c>
      <c r="C272">
        <v>7</v>
      </c>
      <c r="D272" t="s">
        <v>28</v>
      </c>
      <c r="E272" s="6">
        <v>1307</v>
      </c>
      <c r="F272" s="6"/>
      <c r="G272" s="6"/>
      <c r="H272" s="6"/>
    </row>
    <row r="273" spans="1:8" x14ac:dyDescent="0.25">
      <c r="A273" t="s">
        <v>23</v>
      </c>
      <c r="B273" s="5" t="str">
        <f t="shared" si="5"/>
        <v>c. HE7-10</v>
      </c>
      <c r="C273">
        <v>8</v>
      </c>
      <c r="D273" t="s">
        <v>28</v>
      </c>
      <c r="E273" s="6">
        <v>1569</v>
      </c>
      <c r="F273" s="6"/>
      <c r="G273" s="6"/>
      <c r="H273" s="6"/>
    </row>
    <row r="274" spans="1:8" x14ac:dyDescent="0.25">
      <c r="A274" t="s">
        <v>23</v>
      </c>
      <c r="B274" s="5" t="str">
        <f t="shared" si="5"/>
        <v>c. HE7-10</v>
      </c>
      <c r="C274">
        <v>9</v>
      </c>
      <c r="D274" t="s">
        <v>28</v>
      </c>
      <c r="E274" s="6">
        <v>1839</v>
      </c>
      <c r="F274" s="6"/>
      <c r="G274" s="6"/>
      <c r="H274" s="6"/>
    </row>
    <row r="275" spans="1:8" x14ac:dyDescent="0.25">
      <c r="A275" t="s">
        <v>23</v>
      </c>
      <c r="B275" s="5" t="str">
        <f t="shared" si="5"/>
        <v>c. HE7-10</v>
      </c>
      <c r="C275">
        <v>10</v>
      </c>
      <c r="D275" t="s">
        <v>28</v>
      </c>
      <c r="E275" s="6">
        <v>2104</v>
      </c>
      <c r="F275" s="6"/>
      <c r="G275" s="6"/>
      <c r="H275" s="6"/>
    </row>
    <row r="276" spans="1:8" x14ac:dyDescent="0.25">
      <c r="A276" t="s">
        <v>23</v>
      </c>
      <c r="B276" s="5" t="str">
        <f t="shared" si="5"/>
        <v>d. HE11-14</v>
      </c>
      <c r="C276">
        <v>11</v>
      </c>
      <c r="D276" t="s">
        <v>28</v>
      </c>
      <c r="E276" s="6">
        <v>1847</v>
      </c>
      <c r="F276" s="6"/>
      <c r="G276" s="6"/>
      <c r="H276" s="6"/>
    </row>
    <row r="277" spans="1:8" x14ac:dyDescent="0.25">
      <c r="A277" t="s">
        <v>23</v>
      </c>
      <c r="B277" s="5" t="str">
        <f t="shared" si="5"/>
        <v>d. HE11-14</v>
      </c>
      <c r="C277">
        <v>12</v>
      </c>
      <c r="D277" t="s">
        <v>28</v>
      </c>
      <c r="E277" s="6">
        <v>1573</v>
      </c>
      <c r="F277" s="6"/>
      <c r="G277" s="6"/>
      <c r="H277" s="6"/>
    </row>
    <row r="278" spans="1:8" x14ac:dyDescent="0.25">
      <c r="A278" t="s">
        <v>23</v>
      </c>
      <c r="B278" s="5" t="str">
        <f t="shared" si="5"/>
        <v>d. HE11-14</v>
      </c>
      <c r="C278">
        <v>13</v>
      </c>
      <c r="D278" t="s">
        <v>28</v>
      </c>
      <c r="E278" s="6">
        <v>1433</v>
      </c>
      <c r="F278" s="6"/>
      <c r="G278" s="6"/>
      <c r="H278" s="6"/>
    </row>
    <row r="279" spans="1:8" x14ac:dyDescent="0.25">
      <c r="A279" t="s">
        <v>23</v>
      </c>
      <c r="B279" s="5" t="str">
        <f t="shared" si="5"/>
        <v>d. HE11-14</v>
      </c>
      <c r="C279">
        <v>14</v>
      </c>
      <c r="D279" t="s">
        <v>28</v>
      </c>
      <c r="E279" s="6">
        <v>1499</v>
      </c>
      <c r="F279" s="6"/>
      <c r="G279" s="6"/>
      <c r="H279" s="6"/>
    </row>
    <row r="280" spans="1:8" x14ac:dyDescent="0.25">
      <c r="A280" t="s">
        <v>23</v>
      </c>
      <c r="B280" s="5" t="str">
        <f t="shared" si="5"/>
        <v>e. HE15-18</v>
      </c>
      <c r="C280">
        <v>15</v>
      </c>
      <c r="D280" t="s">
        <v>28</v>
      </c>
      <c r="E280" s="6">
        <v>1699</v>
      </c>
      <c r="F280" s="6"/>
      <c r="G280" s="6"/>
      <c r="H280" s="6"/>
    </row>
    <row r="281" spans="1:8" x14ac:dyDescent="0.25">
      <c r="A281" t="s">
        <v>23</v>
      </c>
      <c r="B281" s="5" t="str">
        <f t="shared" si="5"/>
        <v>e. HE15-18</v>
      </c>
      <c r="C281">
        <v>16</v>
      </c>
      <c r="D281" t="s">
        <v>28</v>
      </c>
      <c r="E281" s="6">
        <v>1688</v>
      </c>
      <c r="F281" s="6"/>
      <c r="G281" s="6"/>
      <c r="H281" s="6"/>
    </row>
    <row r="282" spans="1:8" x14ac:dyDescent="0.25">
      <c r="A282" t="s">
        <v>23</v>
      </c>
      <c r="B282" s="5" t="str">
        <f t="shared" si="5"/>
        <v>e. HE15-18</v>
      </c>
      <c r="C282">
        <v>17</v>
      </c>
      <c r="D282" t="s">
        <v>28</v>
      </c>
      <c r="E282" s="6">
        <v>1673</v>
      </c>
      <c r="F282" s="6"/>
      <c r="G282" s="6"/>
      <c r="H282" s="6"/>
    </row>
    <row r="283" spans="1:8" x14ac:dyDescent="0.25">
      <c r="A283" t="s">
        <v>23</v>
      </c>
      <c r="B283" s="5" t="str">
        <f t="shared" si="5"/>
        <v>e. HE15-18</v>
      </c>
      <c r="C283">
        <v>18</v>
      </c>
      <c r="D283" t="s">
        <v>28</v>
      </c>
      <c r="E283" s="6">
        <v>1711</v>
      </c>
      <c r="F283" s="6"/>
      <c r="G283" s="6"/>
      <c r="H283" s="6"/>
    </row>
    <row r="284" spans="1:8" x14ac:dyDescent="0.25">
      <c r="A284" t="s">
        <v>23</v>
      </c>
      <c r="B284" s="5" t="str">
        <f t="shared" si="5"/>
        <v>f. HE19-22</v>
      </c>
      <c r="C284">
        <v>19</v>
      </c>
      <c r="D284" t="s">
        <v>28</v>
      </c>
      <c r="E284" s="6">
        <v>1755</v>
      </c>
      <c r="F284" s="6"/>
      <c r="G284" s="6"/>
      <c r="H284" s="6"/>
    </row>
    <row r="285" spans="1:8" x14ac:dyDescent="0.25">
      <c r="A285" t="s">
        <v>23</v>
      </c>
      <c r="B285" s="5" t="str">
        <f t="shared" si="5"/>
        <v>f. HE19-22</v>
      </c>
      <c r="C285">
        <v>20</v>
      </c>
      <c r="D285" t="s">
        <v>28</v>
      </c>
      <c r="E285" s="6">
        <v>1562</v>
      </c>
      <c r="F285" s="6"/>
      <c r="G285" s="6"/>
      <c r="H285" s="6"/>
    </row>
    <row r="286" spans="1:8" x14ac:dyDescent="0.25">
      <c r="A286" t="s">
        <v>23</v>
      </c>
      <c r="B286" s="5" t="str">
        <f t="shared" si="5"/>
        <v>f. HE19-22</v>
      </c>
      <c r="C286">
        <v>21</v>
      </c>
      <c r="D286" t="s">
        <v>28</v>
      </c>
      <c r="E286" s="6">
        <v>1641</v>
      </c>
      <c r="F286" s="6"/>
      <c r="G286" s="6"/>
      <c r="H286" s="6"/>
    </row>
    <row r="287" spans="1:8" x14ac:dyDescent="0.25">
      <c r="A287" t="s">
        <v>23</v>
      </c>
      <c r="B287" s="5" t="str">
        <f t="shared" si="5"/>
        <v>f. HE19-22</v>
      </c>
      <c r="C287">
        <v>22</v>
      </c>
      <c r="D287" t="s">
        <v>28</v>
      </c>
      <c r="E287" s="6">
        <v>1453</v>
      </c>
      <c r="F287" s="6"/>
      <c r="G287" s="6"/>
      <c r="H287" s="6"/>
    </row>
    <row r="288" spans="1:8" x14ac:dyDescent="0.25">
      <c r="A288" t="s">
        <v>23</v>
      </c>
      <c r="B288" s="5" t="str">
        <f t="shared" si="5"/>
        <v>a. HE1-2 &amp; HE23-24</v>
      </c>
      <c r="C288">
        <v>23</v>
      </c>
      <c r="D288" t="s">
        <v>28</v>
      </c>
      <c r="E288" s="6">
        <v>1469</v>
      </c>
      <c r="F288" s="6"/>
      <c r="G288" s="6"/>
      <c r="H288" s="6"/>
    </row>
    <row r="289" spans="1:8" x14ac:dyDescent="0.25">
      <c r="A289" t="s">
        <v>23</v>
      </c>
      <c r="B289" s="5" t="str">
        <f t="shared" si="5"/>
        <v>a. HE1-2 &amp; HE23-24</v>
      </c>
      <c r="C289">
        <v>24</v>
      </c>
      <c r="D289" t="s">
        <v>28</v>
      </c>
      <c r="E289" s="6">
        <v>1344</v>
      </c>
      <c r="F289" s="6"/>
      <c r="G289" s="6"/>
      <c r="H289" s="6"/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0F6DC-9275-4489-AB74-CCA8059A7BBC}">
  <ds:schemaRefs>
    <ds:schemaRef ds:uri="http://purl.org/dc/elements/1.1/"/>
    <ds:schemaRef ds:uri="http://purl.org/dc/terms/"/>
    <ds:schemaRef ds:uri="http://schemas.microsoft.com/office/2006/metadata/properties"/>
    <ds:schemaRef ds:uri="f685203b-1255-41d2-8f70-b98a843edfb9"/>
    <ds:schemaRef ds:uri="http://schemas.microsoft.com/office/2006/documentManagement/types"/>
    <ds:schemaRef ds:uri="http://purl.org/dc/dcmitype/"/>
    <ds:schemaRef ds:uri="http://www.w3.org/XML/1998/namespace"/>
    <ds:schemaRef ds:uri="54b2f64a-4128-45e5-885e-00415c90a28b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20XX ECRS</vt:lpstr>
      <vt:lpstr>2024 ECRS</vt:lpstr>
      <vt:lpstr>2025 ECRS</vt:lpstr>
      <vt:lpstr>2025 Solar Adj Table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2024-09-06T20:04:29Z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