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/>
  <mc:AlternateContent xmlns:mc="http://schemas.openxmlformats.org/markup-compatibility/2006">
    <mc:Choice Requires="x15">
      <x15ac:absPath xmlns:x15ac="http://schemas.microsoft.com/office/spreadsheetml/2010/11/ac" url="P:\2023 RTP\Report\Final\"/>
    </mc:Choice>
  </mc:AlternateContent>
  <xr:revisionPtr revIDLastSave="0" documentId="13_ncr:1_{65E9AFC8-0630-4292-BAC5-F7BDA824E68F}" xr6:coauthVersionLast="47" xr6:coauthVersionMax="47" xr10:uidLastSave="{00000000-0000-0000-0000-000000000000}"/>
  <bookViews>
    <workbookView xWindow="-120" yWindow="-120" windowWidth="29040" windowHeight="15600" tabRatio="928" xr2:uid="{00000000-000D-0000-FFFF-FFFF00000000}"/>
  </bookViews>
  <sheets>
    <sheet name="Index" sheetId="1" r:id="rId1"/>
    <sheet name="Start Cases" sheetId="25" r:id="rId2"/>
    <sheet name="Recently Approved RPG Projects" sheetId="22" r:id="rId3"/>
    <sheet name="Model Updates &amp; Corrections" sheetId="5" r:id="rId4"/>
    <sheet name="Transmission &amp; Gen Outages" sheetId="6" r:id="rId5"/>
    <sheet name="Gen Add, Ret. and Mothball" sheetId="23" r:id="rId6"/>
    <sheet name="Renewable Generation Dispatch" sheetId="24" r:id="rId7"/>
    <sheet name="Switchable Generation" sheetId="9" r:id="rId8"/>
    <sheet name="DC Tie Modeling &amp; Dispatch" sheetId="10" r:id="rId9"/>
    <sheet name="Reserve Requirement" sheetId="11" r:id="rId10"/>
    <sheet name="Fuel Price Assumptions" sheetId="12" r:id="rId11"/>
    <sheet name="Emission Cost Assumptions" sheetId="13" r:id="rId12"/>
    <sheet name="Economic Case-Load Forecast" sheetId="15" r:id="rId13"/>
  </sheets>
  <definedNames>
    <definedName name="_xlnm._FilterDatabase" localSheetId="5" hidden="1">'Gen Add, Ret. and Mothball'!$A$7:$K$7</definedName>
    <definedName name="_xlnm._FilterDatabase" localSheetId="3" hidden="1">'Model Updates &amp; Corrections'!$A$7:$E$27</definedName>
    <definedName name="_xlnm._FilterDatabase" localSheetId="2" hidden="1">'Recently Approved RPG Projects'!$A$5:$F$49</definedName>
    <definedName name="Load_Forecast__Economic__Weather_Year_Assumption">Index!$B$16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4" i="9" l="1"/>
  <c r="H17" i="9"/>
  <c r="G17" i="9"/>
  <c r="N8" i="12" l="1"/>
  <c r="N9" i="12"/>
  <c r="N10" i="12"/>
  <c r="N11" i="12"/>
  <c r="N12" i="12"/>
  <c r="N7" i="12"/>
  <c r="C3" i="1" l="1"/>
  <c r="C4" i="1"/>
  <c r="C6" i="1"/>
  <c r="C14" i="1" l="1"/>
  <c r="C13" i="1"/>
  <c r="C12" i="1"/>
  <c r="C11" i="1"/>
  <c r="C10" i="1"/>
  <c r="C9" i="1"/>
  <c r="C8" i="1"/>
  <c r="C5" i="1"/>
  <c r="D13" i="1" l="1"/>
  <c r="D16" i="1" l="1"/>
  <c r="D12" i="1"/>
  <c r="D14" i="1" l="1"/>
  <c r="D11" i="1" l="1"/>
  <c r="D10" i="1"/>
  <c r="D9" i="1"/>
  <c r="D3" i="1"/>
  <c r="D6" i="1" l="1"/>
  <c r="D5" i="1" l="1"/>
  <c r="D8" i="1"/>
  <c r="D4" i="1" l="1"/>
  <c r="C16" i="1" l="1"/>
</calcChain>
</file>

<file path=xl/sharedStrings.xml><?xml version="1.0" encoding="utf-8"?>
<sst xmlns="http://schemas.openxmlformats.org/spreadsheetml/2006/main" count="1174" uniqueCount="537">
  <si>
    <t>Transmission Topology</t>
  </si>
  <si>
    <t>Start Cases</t>
  </si>
  <si>
    <t>3.1.3</t>
  </si>
  <si>
    <t>Transmission &amp; Generation Outages</t>
  </si>
  <si>
    <t>Generation</t>
  </si>
  <si>
    <t>3.2.1</t>
  </si>
  <si>
    <t>3.2.2</t>
  </si>
  <si>
    <t>3.2.3</t>
  </si>
  <si>
    <t>3.2.4</t>
  </si>
  <si>
    <t>3.2.5</t>
  </si>
  <si>
    <t>Reserve Requirements</t>
  </si>
  <si>
    <t>3.2.6</t>
  </si>
  <si>
    <t>Emission Cost Assumptions</t>
  </si>
  <si>
    <t>Demand</t>
  </si>
  <si>
    <t>RTP Scope Section Number</t>
  </si>
  <si>
    <t>Input Assumption</t>
  </si>
  <si>
    <t>Date Last Updated:</t>
  </si>
  <si>
    <t>Back</t>
  </si>
  <si>
    <t>Status</t>
  </si>
  <si>
    <t>Solar</t>
  </si>
  <si>
    <t>Wind</t>
  </si>
  <si>
    <t>Hydro</t>
  </si>
  <si>
    <t>UNIT NAME</t>
  </si>
  <si>
    <t>UNIT CODE</t>
  </si>
  <si>
    <t>COUNTY</t>
  </si>
  <si>
    <t>FUEL</t>
  </si>
  <si>
    <t>ZONE</t>
  </si>
  <si>
    <t>IN SERVICE</t>
  </si>
  <si>
    <t>Operational Resources (Switchable)</t>
  </si>
  <si>
    <t>Date</t>
  </si>
  <si>
    <t>DC_E</t>
  </si>
  <si>
    <t>DC_N</t>
  </si>
  <si>
    <t>Generation Additions, Retirements and Mothballs</t>
  </si>
  <si>
    <t>Transmission Changes</t>
  </si>
  <si>
    <t>TO</t>
  </si>
  <si>
    <t>Comments</t>
  </si>
  <si>
    <t>Generation Changes</t>
  </si>
  <si>
    <t>Source</t>
  </si>
  <si>
    <t xml:space="preserve">Switchable Generation </t>
  </si>
  <si>
    <t xml:space="preserve">SO2 </t>
  </si>
  <si>
    <t>$/ton</t>
  </si>
  <si>
    <t>CO2</t>
  </si>
  <si>
    <t>Weather year assumption</t>
  </si>
  <si>
    <t>Load forecast (economic)</t>
  </si>
  <si>
    <t>Average</t>
  </si>
  <si>
    <t xml:space="preserve">GINR Reference Number                     </t>
  </si>
  <si>
    <t>Project Name</t>
  </si>
  <si>
    <t>County</t>
  </si>
  <si>
    <t>Projected Date</t>
  </si>
  <si>
    <t>Fuel</t>
  </si>
  <si>
    <t xml:space="preserve">MW For Grid </t>
  </si>
  <si>
    <t>Changes From Last Report</t>
  </si>
  <si>
    <t>Meets Section 6.9 Requirements (1)(b) through (1)(d)</t>
  </si>
  <si>
    <t>Unit Name</t>
  </si>
  <si>
    <t>MW For Grid</t>
  </si>
  <si>
    <t>Year</t>
  </si>
  <si>
    <t>Emission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</si>
  <si>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</si>
  <si>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</si>
  <si>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</si>
  <si>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</si>
  <si>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</si>
  <si>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</si>
  <si>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</si>
  <si>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</si>
  <si>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</si>
  <si>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</si>
  <si>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</si>
  <si>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</si>
  <si>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Economic Analysis</t>
  </si>
  <si>
    <t>Phase Shifters</t>
  </si>
  <si>
    <t>X</t>
  </si>
  <si>
    <t>TDSP</t>
  </si>
  <si>
    <t>Approve Date</t>
  </si>
  <si>
    <t>Base</t>
  </si>
  <si>
    <t>Unit specific monthly capacity factors modeled based on historical dispatch levels during the last three years.</t>
  </si>
  <si>
    <t>The peak and hourly profile information will be posted along with the case information</t>
  </si>
  <si>
    <t>Outaged Element</t>
  </si>
  <si>
    <t>Associated TO/RE</t>
  </si>
  <si>
    <t>Notes</t>
  </si>
  <si>
    <t>Base: 2013</t>
  </si>
  <si>
    <t>Note that the 2013 weather scenario is the base weather scenario used as the starting point in the economic analysis.</t>
  </si>
  <si>
    <t>Recently Approved RPG Projects</t>
  </si>
  <si>
    <t>Model Updates/Corrections</t>
  </si>
  <si>
    <t>Renewable Generation Dispatch</t>
  </si>
  <si>
    <t>DC Tie Modeling and Dispatch</t>
  </si>
  <si>
    <t>Fuel Price Assumptions</t>
  </si>
  <si>
    <t>Load Forecast (Economic) Weather Year Assumption</t>
  </si>
  <si>
    <t>DC_L</t>
  </si>
  <si>
    <t>DC_R</t>
  </si>
  <si>
    <t>6.9(1) conditions met as of:</t>
  </si>
  <si>
    <t>Retired Units</t>
  </si>
  <si>
    <t>Mothballed Units</t>
  </si>
  <si>
    <t>Weather years used for analysis:</t>
  </si>
  <si>
    <t>DC Tie Dispatch - 8760-hour Assumptions</t>
  </si>
  <si>
    <t>Import + Export</t>
  </si>
  <si>
    <t>Mapped to hourly generation and demand profiles based on historical operational data.</t>
  </si>
  <si>
    <t>New generators that met PG 6.9(1) requirements</t>
  </si>
  <si>
    <t>http://www.ercot.com/gridinfo/resource</t>
  </si>
  <si>
    <t>INR</t>
  </si>
  <si>
    <t>Inactive Date</t>
  </si>
  <si>
    <t>MW</t>
  </si>
  <si>
    <t>PG 6.9(1) Inactive Projects</t>
  </si>
  <si>
    <t>PG 6.9(1) Cancelled Projects</t>
  </si>
  <si>
    <t>EIA AEO</t>
  </si>
  <si>
    <t>Final</t>
  </si>
  <si>
    <t>RPG Project ID</t>
  </si>
  <si>
    <t>2025 SUM</t>
  </si>
  <si>
    <t>2028 SUM</t>
  </si>
  <si>
    <t>The reserve requirement used in the economic models are based on a review of ERCOT’s 2023 Responsive Reserve and Regulation Up requirements. Note that the MW contribution of load resources is not an input into the economic model.</t>
  </si>
  <si>
    <t>22RPG002</t>
  </si>
  <si>
    <t>22RPG020</t>
  </si>
  <si>
    <t>22RPG008</t>
  </si>
  <si>
    <t>22RPG030</t>
  </si>
  <si>
    <t>22RPG040</t>
  </si>
  <si>
    <t>22RPG039</t>
  </si>
  <si>
    <t>22RPG009</t>
  </si>
  <si>
    <t>22RPG029</t>
  </si>
  <si>
    <t>22RPG011</t>
  </si>
  <si>
    <t>22RPG001</t>
  </si>
  <si>
    <t>22RPG043</t>
  </si>
  <si>
    <t>22RPG005</t>
  </si>
  <si>
    <t>22RPG023</t>
  </si>
  <si>
    <t>22RPG016</t>
  </si>
  <si>
    <t>22RPG031</t>
  </si>
  <si>
    <t>22RPG007</t>
  </si>
  <si>
    <t>22RPG018</t>
  </si>
  <si>
    <t>22RPG017</t>
  </si>
  <si>
    <t>22RPG033</t>
  </si>
  <si>
    <t>22RPG035</t>
  </si>
  <si>
    <t>22RPG012</t>
  </si>
  <si>
    <t>22RPG019</t>
  </si>
  <si>
    <t>22RPG046</t>
  </si>
  <si>
    <t>22RPG004</t>
  </si>
  <si>
    <t>22RPG021</t>
  </si>
  <si>
    <t>22RPG041</t>
  </si>
  <si>
    <t>22RPG022</t>
  </si>
  <si>
    <t>22RPG036</t>
  </si>
  <si>
    <t>22RPG032</t>
  </si>
  <si>
    <t>22RPG015</t>
  </si>
  <si>
    <t>22RPG037</t>
  </si>
  <si>
    <t>22RPG024</t>
  </si>
  <si>
    <t>22RPG013</t>
  </si>
  <si>
    <t>22RPG025</t>
  </si>
  <si>
    <t>22RPG045</t>
  </si>
  <si>
    <t xml:space="preserve">Abilene South to Putnam 138 kV Transmission Line Rebuild Project </t>
  </si>
  <si>
    <t xml:space="preserve">Belknap to Fort Griffin 69 kV Line Rebuild Project </t>
  </si>
  <si>
    <t xml:space="preserve">Bowman Switch 345/138 kV Autotransformers Project </t>
  </si>
  <si>
    <t>Buchanan CTEC – Pitsburg Transmission Line Overhaul Project</t>
  </si>
  <si>
    <t xml:space="preserve">CNP Clute Substation Addition Project. </t>
  </si>
  <si>
    <t xml:space="preserve">Dupont to Joslin 138 kV Line Rebuild Project </t>
  </si>
  <si>
    <t xml:space="preserve">Eagle Mountain 345/138 kV Switch Rebuild Project </t>
  </si>
  <si>
    <t xml:space="preserve">Eden to North Brady 69 kV Line Rebuild Project </t>
  </si>
  <si>
    <t>Fairland – Lago Vista Transmission Line Rehabilitation Project</t>
  </si>
  <si>
    <t xml:space="preserve">Fayetteville – Salem Transmission Line Rehabilitation Project </t>
  </si>
  <si>
    <t>Greens Bayou to Clinton 138kV Conversion Project</t>
  </si>
  <si>
    <t>Haskell to Munday 69 kV Line Rebuild Project</t>
  </si>
  <si>
    <t xml:space="preserve">Hays Energy – Kendall Corridor Transmission Line Rehabilitation Projects </t>
  </si>
  <si>
    <t>Hill Country 345/138 kV Autotransformer Replacement Project</t>
  </si>
  <si>
    <t>Hutto East - Brushy Creek 138kV Line Project</t>
  </si>
  <si>
    <t>Lakeway - Marble Falls Transmission Line Strom Hardening Project</t>
  </si>
  <si>
    <t>Lenorah Area 345/138 kV Project</t>
  </si>
  <si>
    <t xml:space="preserve">Marshall Ford - McNeil Transmission Line Storm Hardening Project </t>
  </si>
  <si>
    <t xml:space="preserve">McGregor Phillips – Waco West 69 kV Line Project </t>
  </si>
  <si>
    <t>Mountain Top-Blanco-Devils Hill Line Rebuild and Voltage Upgrade Project</t>
  </si>
  <si>
    <t>Palestine - Crockett 69 kV Line Rebuild Project</t>
  </si>
  <si>
    <t xml:space="preserve">Partial Rebuild 69 kV Deepwater to Clinton Ckt 33 Project </t>
  </si>
  <si>
    <t>Partial Rebuild of 69 kV HOC to Dunlavy Ckt 40 Project</t>
  </si>
  <si>
    <t>Peppervine to Temple 69 kV Line Conversion Project</t>
  </si>
  <si>
    <t>Pulsar to Victoria 138 kV line rebuild project</t>
  </si>
  <si>
    <t>REC Tawakoni Area Transmission Project</t>
  </si>
  <si>
    <t xml:space="preserve">Sienna to Dewalt to Missouri City 138 kV ckt 02 Line Rebuild Project </t>
  </si>
  <si>
    <t>STEC Hondo Creek to Pearson 69 kV Transmission Line Rebuild Project</t>
  </si>
  <si>
    <t>Taylor Switch – Holland 69 kV Line Section Rebuild Project</t>
  </si>
  <si>
    <t>Tesoro 345/138 kV Switch Project</t>
  </si>
  <si>
    <t xml:space="preserve">Tyler Switch – Forest Grove Switch 138 kV Line Project </t>
  </si>
  <si>
    <t>West Columbia to Burke 138 kV ckt 02 Rebuild Project</t>
  </si>
  <si>
    <t>Wolf - Odessa EHV 138 kV Line Rebuild project</t>
  </si>
  <si>
    <t xml:space="preserve">Wolf Switch - Moss Switch 138 kV Line Rebuild Project </t>
  </si>
  <si>
    <t>Yucca Drive - Courtney Creek 69 kV Line Conversion to 138 kV Project</t>
  </si>
  <si>
    <t>Yucca to Moss 138 kV Line Project</t>
  </si>
  <si>
    <t>AEPSC</t>
  </si>
  <si>
    <t>Oncor</t>
  </si>
  <si>
    <t>LCRA</t>
  </si>
  <si>
    <t>CNP</t>
  </si>
  <si>
    <t>CPS</t>
  </si>
  <si>
    <t>LCRA, PEC</t>
  </si>
  <si>
    <t>Oncor, WETT</t>
  </si>
  <si>
    <t>PEC</t>
  </si>
  <si>
    <t>REC</t>
  </si>
  <si>
    <t>STEC</t>
  </si>
  <si>
    <t>22RPG028</t>
  </si>
  <si>
    <t>22RPG044</t>
  </si>
  <si>
    <t>22RPG034</t>
  </si>
  <si>
    <t>Ballinger to Santa Anna 69 kV Transmission Line Rebuild Project</t>
  </si>
  <si>
    <t xml:space="preserve">Escondido to Hamilton Road 138 kV Line Rebuild Project </t>
  </si>
  <si>
    <t>Temple – Minerva 69 kV Line Rebuild Project</t>
  </si>
  <si>
    <t>22RPG038</t>
  </si>
  <si>
    <t>La Palma to Steward Road Rebuild and Conversion</t>
  </si>
  <si>
    <t>23RPG005</t>
  </si>
  <si>
    <t>18INR0058</t>
  </si>
  <si>
    <t>19INR0177</t>
  </si>
  <si>
    <t>20INR0035</t>
  </si>
  <si>
    <t>20INR0047</t>
  </si>
  <si>
    <t>20INR0074</t>
  </si>
  <si>
    <t>20INR0080</t>
  </si>
  <si>
    <t>20INR0164</t>
  </si>
  <si>
    <t>20INR0246</t>
  </si>
  <si>
    <t>20INR0249</t>
  </si>
  <si>
    <t>20INR0250</t>
  </si>
  <si>
    <t>20INR0269</t>
  </si>
  <si>
    <t>21INR0019</t>
  </si>
  <si>
    <t>21INR0027</t>
  </si>
  <si>
    <t>21INR0203</t>
  </si>
  <si>
    <t>21INR0220</t>
  </si>
  <si>
    <t>21INR0223</t>
  </si>
  <si>
    <t>21INR0253</t>
  </si>
  <si>
    <t>21INR0257</t>
  </si>
  <si>
    <t>21INR0344</t>
  </si>
  <si>
    <t>21INR0351</t>
  </si>
  <si>
    <t>21INR0353</t>
  </si>
  <si>
    <t>21INR0389</t>
  </si>
  <si>
    <t>21INR0401</t>
  </si>
  <si>
    <t>21INR0442</t>
  </si>
  <si>
    <t>21INR0458</t>
  </si>
  <si>
    <t>21INR0484</t>
  </si>
  <si>
    <t>21INR0492</t>
  </si>
  <si>
    <t>21INR0499</t>
  </si>
  <si>
    <t>22INR0223</t>
  </si>
  <si>
    <t>22INR0254</t>
  </si>
  <si>
    <t>22INR0295</t>
  </si>
  <si>
    <t>22INR0302</t>
  </si>
  <si>
    <t>22INR0327</t>
  </si>
  <si>
    <t>22INR0335</t>
  </si>
  <si>
    <t>22INR0336</t>
  </si>
  <si>
    <t>22INR0338</t>
  </si>
  <si>
    <t>22INR0349</t>
  </si>
  <si>
    <t>22INR0359</t>
  </si>
  <si>
    <t>22INR0363</t>
  </si>
  <si>
    <t>22INR0366</t>
  </si>
  <si>
    <t>22INR0368</t>
  </si>
  <si>
    <t>22INR0397</t>
  </si>
  <si>
    <t>22INR0398</t>
  </si>
  <si>
    <t>22INR0404</t>
  </si>
  <si>
    <t>22INR0405</t>
  </si>
  <si>
    <t>22INR0409</t>
  </si>
  <si>
    <t>22INR0410</t>
  </si>
  <si>
    <t>22INR0412</t>
  </si>
  <si>
    <t>22INR0429</t>
  </si>
  <si>
    <t>22INR0454</t>
  </si>
  <si>
    <t>22INR0455</t>
  </si>
  <si>
    <t>22INR0485</t>
  </si>
  <si>
    <t>22INR0490</t>
  </si>
  <si>
    <t>22INR0495</t>
  </si>
  <si>
    <t>22INR0509</t>
  </si>
  <si>
    <t>22INR0524</t>
  </si>
  <si>
    <t>22INR0549</t>
  </si>
  <si>
    <t>22INR0551</t>
  </si>
  <si>
    <t>22INR0552</t>
  </si>
  <si>
    <t>23INR0007</t>
  </si>
  <si>
    <t>23INR0047</t>
  </si>
  <si>
    <t>23INR0054</t>
  </si>
  <si>
    <t>23INR0095</t>
  </si>
  <si>
    <t>23INR0124</t>
  </si>
  <si>
    <t>23INR0153</t>
  </si>
  <si>
    <t>23INR0154</t>
  </si>
  <si>
    <t>23INR0160</t>
  </si>
  <si>
    <t>23INR0162</t>
  </si>
  <si>
    <t>23INR0166</t>
  </si>
  <si>
    <t>23INR0223</t>
  </si>
  <si>
    <t>23INR0239</t>
  </si>
  <si>
    <t>23INR0339</t>
  </si>
  <si>
    <t>23INR0343</t>
  </si>
  <si>
    <t>23INR0363</t>
  </si>
  <si>
    <t>23INR0369</t>
  </si>
  <si>
    <t>23INR0371</t>
  </si>
  <si>
    <t>23INR0419</t>
  </si>
  <si>
    <t>23INR0472</t>
  </si>
  <si>
    <t>23INR0506</t>
  </si>
  <si>
    <t>23INR0551</t>
  </si>
  <si>
    <t>24INR0147</t>
  </si>
  <si>
    <t>Texana Solar</t>
  </si>
  <si>
    <t>Crawfish</t>
  </si>
  <si>
    <t>Angus Solar</t>
  </si>
  <si>
    <t>Siete</t>
  </si>
  <si>
    <t>Pitts Dudik Solar</t>
  </si>
  <si>
    <t>Frye Solar</t>
  </si>
  <si>
    <t xml:space="preserve">BPL Files Solar </t>
  </si>
  <si>
    <t>Ryan Energy Storage</t>
  </si>
  <si>
    <t>Appaloosa Run Wind</t>
  </si>
  <si>
    <t>Aguayo Wind</t>
  </si>
  <si>
    <t>Texas Solar Nova 2</t>
  </si>
  <si>
    <t>Zier Solar</t>
  </si>
  <si>
    <t>Zier Storage</t>
  </si>
  <si>
    <t xml:space="preserve">Eastbell Milam Solar </t>
  </si>
  <si>
    <t>Maleza Solar</t>
  </si>
  <si>
    <t>Tulsita Solar</t>
  </si>
  <si>
    <t>Ulysses Solar</t>
  </si>
  <si>
    <t>Mercury Solar</t>
  </si>
  <si>
    <t>Lunis Creek Solar SLF</t>
  </si>
  <si>
    <t>7V Solar</t>
  </si>
  <si>
    <t>Big Elm Solar</t>
  </si>
  <si>
    <t>Red Tailed Hawk Solar</t>
  </si>
  <si>
    <t xml:space="preserve">Young Wind </t>
  </si>
  <si>
    <t>Myrtle Storage</t>
  </si>
  <si>
    <t>Porter Solar</t>
  </si>
  <si>
    <t>Mustang Creek Storage</t>
  </si>
  <si>
    <t>Stockyard Grid Batt</t>
  </si>
  <si>
    <t>Neptune Solar</t>
  </si>
  <si>
    <t>Eiffel Solar</t>
  </si>
  <si>
    <t>Pisgah Ridge Solar</t>
  </si>
  <si>
    <t>Coral Solar</t>
  </si>
  <si>
    <t>Bright Arrow Storage</t>
  </si>
  <si>
    <t>Hummingbird Storage</t>
  </si>
  <si>
    <t>Estonian Solar</t>
  </si>
  <si>
    <t>Estonian Storage</t>
  </si>
  <si>
    <t>Limousin Oak Storage</t>
  </si>
  <si>
    <t>BRP Antlia BESS</t>
  </si>
  <si>
    <t>Dileo Solar</t>
  </si>
  <si>
    <t>Hayhurst Texas Solar</t>
  </si>
  <si>
    <t>BRP Libra BESS</t>
  </si>
  <si>
    <t>Padua Grid BESS</t>
  </si>
  <si>
    <t>Buckeye Corpus Fuels Solar</t>
  </si>
  <si>
    <t>Sabal Storage</t>
  </si>
  <si>
    <t>Fence Post Solar</t>
  </si>
  <si>
    <t>Fence Post BESS</t>
  </si>
  <si>
    <t>Stampede Solar</t>
  </si>
  <si>
    <t>Stampede BESS</t>
  </si>
  <si>
    <t>Andromeda Solar</t>
  </si>
  <si>
    <t>Sun Valley BESS</t>
  </si>
  <si>
    <t>DR Solar</t>
  </si>
  <si>
    <t>Blue Sky Sol</t>
  </si>
  <si>
    <t>House Mountain</t>
  </si>
  <si>
    <t>Callisto I Energy Center</t>
  </si>
  <si>
    <t>TIMBERWOLF BESS 2</t>
  </si>
  <si>
    <t>Turquoise Storage</t>
  </si>
  <si>
    <t>St. Gall I Energy Storage</t>
  </si>
  <si>
    <t>Tanzanite Storage</t>
  </si>
  <si>
    <t>Wolf Tank Storage</t>
  </si>
  <si>
    <t>Sowers Storage</t>
  </si>
  <si>
    <t>Outpost Solar</t>
  </si>
  <si>
    <t>Charger Solar</t>
  </si>
  <si>
    <t>Tanglewood Solar</t>
  </si>
  <si>
    <t>Brotman Power Station</t>
  </si>
  <si>
    <t>Coral Storage</t>
  </si>
  <si>
    <t>Mercury II Solar</t>
  </si>
  <si>
    <t>Ebony Energy Storage</t>
  </si>
  <si>
    <t>Grimes County Solar</t>
  </si>
  <si>
    <t>Redonda Solar</t>
  </si>
  <si>
    <t>Great Kiskadee Storage</t>
  </si>
  <si>
    <t>Garcitas Creek Solar</t>
  </si>
  <si>
    <t>Giga Texas Energy Storage</t>
  </si>
  <si>
    <t>Remy Jade Power Station</t>
  </si>
  <si>
    <t>Guajillo Energy Storage</t>
  </si>
  <si>
    <t>Brazos Bend BESS</t>
  </si>
  <si>
    <t>Anemoi Energy Storage</t>
  </si>
  <si>
    <t>Rodeo Ranch Energy Storage</t>
  </si>
  <si>
    <t>SOHO BESS</t>
  </si>
  <si>
    <t>Frontera Energy Center</t>
  </si>
  <si>
    <t>Beachwood II Power Station</t>
  </si>
  <si>
    <t>Brotman II Power Station</t>
  </si>
  <si>
    <t>Citadel BESS</t>
  </si>
  <si>
    <t>Wharton</t>
  </si>
  <si>
    <t>Bosque</t>
  </si>
  <si>
    <t>Webb</t>
  </si>
  <si>
    <t>Hill</t>
  </si>
  <si>
    <t>Swisher</t>
  </si>
  <si>
    <t>Coryell</t>
  </si>
  <si>
    <t>Upton</t>
  </si>
  <si>
    <t>Mills</t>
  </si>
  <si>
    <t>Kent</t>
  </si>
  <si>
    <t>Kinney</t>
  </si>
  <si>
    <t>Milam</t>
  </si>
  <si>
    <t>Goliad</t>
  </si>
  <si>
    <t>Coke</t>
  </si>
  <si>
    <t>Jackson</t>
  </si>
  <si>
    <t>Fayette</t>
  </si>
  <si>
    <t>Bell</t>
  </si>
  <si>
    <t>Young</t>
  </si>
  <si>
    <t>Brazoria</t>
  </si>
  <si>
    <t>Denton</t>
  </si>
  <si>
    <t>Tarrant</t>
  </si>
  <si>
    <t>Lamar</t>
  </si>
  <si>
    <t>Navarro</t>
  </si>
  <si>
    <t>Falls</t>
  </si>
  <si>
    <t>Hopkins</t>
  </si>
  <si>
    <t>Delta</t>
  </si>
  <si>
    <t>Grimes</t>
  </si>
  <si>
    <t>Val Verde</t>
  </si>
  <si>
    <t>Culberson</t>
  </si>
  <si>
    <t>Guadalupe</t>
  </si>
  <si>
    <t>Bexar</t>
  </si>
  <si>
    <t>Nueces</t>
  </si>
  <si>
    <t>Cameron</t>
  </si>
  <si>
    <t>Scurry</t>
  </si>
  <si>
    <t>Crockett</t>
  </si>
  <si>
    <t>Brewster</t>
  </si>
  <si>
    <t>Harris</t>
  </si>
  <si>
    <t>Crane</t>
  </si>
  <si>
    <t>Hunt</t>
  </si>
  <si>
    <t>Pecos</t>
  </si>
  <si>
    <t>Henderson</t>
  </si>
  <si>
    <t>Kaufman</t>
  </si>
  <si>
    <t>Refugio</t>
  </si>
  <si>
    <t>Comal</t>
  </si>
  <si>
    <t>Zapata</t>
  </si>
  <si>
    <t>Hidalgo</t>
  </si>
  <si>
    <t>Travis</t>
  </si>
  <si>
    <t>Fort Bend</t>
  </si>
  <si>
    <t>Reeves</t>
  </si>
  <si>
    <t>SOL</t>
  </si>
  <si>
    <t>WIN</t>
  </si>
  <si>
    <t>OTH</t>
  </si>
  <si>
    <t>GAS</t>
  </si>
  <si>
    <t>Automated maintenance schedules modeled by UPLAN</t>
  </si>
  <si>
    <t>City of Garland</t>
  </si>
  <si>
    <t>GEUS</t>
  </si>
  <si>
    <t>OCI_ALM1_ASTRO1</t>
  </si>
  <si>
    <t>DOWG_DOW_G37</t>
  </si>
  <si>
    <t>RAY OLINGER STG 1 (AS OF 4/5/22)</t>
  </si>
  <si>
    <t>CALENERGY-FALCON SEABOARD STG 3 (AS OF 7/8/22, DUE TO FORCED OUTAGE)</t>
  </si>
  <si>
    <t>BRANDON (LP&amp;L) (DGR)</t>
  </si>
  <si>
    <t>R MASSENGALE CTG 1 (LP&amp;L)</t>
  </si>
  <si>
    <t>R MASSENGALE CTG 2 (LP&amp;L)</t>
  </si>
  <si>
    <t>R MASSENGALE STG (LP&amp;L)</t>
  </si>
  <si>
    <t>TY COOKE CTG 1 (LP&amp;L)</t>
  </si>
  <si>
    <t>TY COOKE CTG 2 (LP&amp;L)</t>
  </si>
  <si>
    <t>Asherton - Uvalde 138-kV Conversion Project</t>
  </si>
  <si>
    <t>23RPG007</t>
  </si>
  <si>
    <t>22RPG047</t>
  </si>
  <si>
    <t>Peck to Driver 138-kV Line Project</t>
  </si>
  <si>
    <t>San Antonio South Reliability Project</t>
  </si>
  <si>
    <t>22RPG048</t>
  </si>
  <si>
    <t>Nox (Seasonal)</t>
  </si>
  <si>
    <t>23RPG022</t>
  </si>
  <si>
    <t>McLennan County Transmission Project</t>
  </si>
  <si>
    <t>Nacogdoches Power</t>
  </si>
  <si>
    <t>Nacogdoches Power, LLC</t>
  </si>
  <si>
    <t>Spencer Unit 4</t>
  </si>
  <si>
    <t>Spencer Unit 5</t>
  </si>
  <si>
    <t>Powerlane Plant STG 1</t>
  </si>
  <si>
    <t>WICHITA FALLS COGEN 4</t>
  </si>
  <si>
    <t>19INR0099b</t>
  </si>
  <si>
    <t>19INR0099a</t>
  </si>
  <si>
    <t>Kontiki 1 Wind (ERIK)</t>
  </si>
  <si>
    <t>Kontiki 2 Wind (ERNEST)</t>
  </si>
  <si>
    <t>WIND</t>
  </si>
  <si>
    <t>Glasscock</t>
  </si>
  <si>
    <t>Braunig Units 1, 2, and 3</t>
  </si>
  <si>
    <t>Sommers Unit #1</t>
  </si>
  <si>
    <t>Coleto Creek</t>
  </si>
  <si>
    <t>J T Deely Unit 1</t>
  </si>
  <si>
    <t>J T Deely Unit 2</t>
  </si>
  <si>
    <t>Spruce Unit #1</t>
  </si>
  <si>
    <t>Deer Park Shell Energy Unit 1</t>
  </si>
  <si>
    <t>Deer Park Shell Energy Unit 2</t>
  </si>
  <si>
    <t>Deer Park Shell Energy Unit 3</t>
  </si>
  <si>
    <t>Deer Park Shell Energy Unit 4</t>
  </si>
  <si>
    <t>GULF STAR SOLAR SLF</t>
  </si>
  <si>
    <t>23INR0111</t>
  </si>
  <si>
    <t>Board Creek Wind</t>
  </si>
  <si>
    <t>21INR0324</t>
  </si>
  <si>
    <t>Delilah Solar 3</t>
  </si>
  <si>
    <t>ANTELOPE IC 1</t>
  </si>
  <si>
    <t>ANTLP_G1</t>
  </si>
  <si>
    <t>HALE</t>
  </si>
  <si>
    <t>WEST</t>
  </si>
  <si>
    <t>ANTELOPE IC 2</t>
  </si>
  <si>
    <t>ANTLP_G2</t>
  </si>
  <si>
    <t>ANTELOPE IC 3</t>
  </si>
  <si>
    <t>ANTLP_G3</t>
  </si>
  <si>
    <t>ELK STATION CTG 1</t>
  </si>
  <si>
    <t>AEEC_ELK_1</t>
  </si>
  <si>
    <t>ELK STATION CTG 2</t>
  </si>
  <si>
    <t>AEEC_ELK_2</t>
  </si>
  <si>
    <t>TENASKA KIAMICHI STATION 2CT101</t>
  </si>
  <si>
    <t>KMCHI_2CT101</t>
  </si>
  <si>
    <t>FANNIN</t>
  </si>
  <si>
    <t>GAS-CC</t>
  </si>
  <si>
    <t>NORTH</t>
  </si>
  <si>
    <t>-</t>
  </si>
  <si>
    <t>Unavailable to ERCOT during summer 6/1-9/30</t>
  </si>
  <si>
    <t>2025/2026</t>
  </si>
  <si>
    <t>2027/2028</t>
  </si>
  <si>
    <t>Switchable Capacity Unavailable to ERCOT</t>
  </si>
  <si>
    <t>SWITCH_UNAVAIL</t>
  </si>
  <si>
    <t>AEP</t>
  </si>
  <si>
    <t>Based on TSP confirmation</t>
  </si>
  <si>
    <t>2022 RTP Project 2022-S8; Project was missing in later year</t>
  </si>
  <si>
    <t>2022 RTP Project 2022-S9; Project was missing in later year</t>
  </si>
  <si>
    <t>2022 RTP Project 2022-S10; Project was missing in later year</t>
  </si>
  <si>
    <t>2022 RTP Project 2022-S11; Project was missing in later year</t>
  </si>
  <si>
    <t>Model correction identified by comparing network topology to June 2023 SSWG cases</t>
  </si>
  <si>
    <t>Based on ERCOT Market Notice from 5/25/2023</t>
  </si>
  <si>
    <t>Put W A PARISH - PETRA NOVA CTG back to year-round service starting 6/28/2023</t>
  </si>
  <si>
    <t>2023 RTP Project 2023-FW2</t>
  </si>
  <si>
    <t>2023 RTP Project 2023-W5</t>
  </si>
  <si>
    <t>2023 RTP Project 2023-W6</t>
  </si>
  <si>
    <t>2023 RTP Project 2023-C1</t>
  </si>
  <si>
    <t>2023 RTP Project 2021-W5</t>
  </si>
  <si>
    <t>EIA 2023 AEO Reference Case</t>
  </si>
  <si>
    <t>23INR0042</t>
  </si>
  <si>
    <t>23INR0060</t>
  </si>
  <si>
    <t>Delialh Solar 4</t>
  </si>
  <si>
    <t>SOLAR</t>
  </si>
  <si>
    <t>NSO posted</t>
  </si>
  <si>
    <t>Unavailable to ERCOT during winter 12/1-2/28</t>
  </si>
  <si>
    <t>1784 MW</t>
  </si>
  <si>
    <t>Based on 2022 RTP final summer peak reliability cases for years 2025 and 2028</t>
  </si>
  <si>
    <t>Model Corrections/Updates Made to the 2022 RTP Cases</t>
  </si>
  <si>
    <t xml:space="preserve"> TPIT Project 66571 (Tier 4)</t>
  </si>
  <si>
    <t>TPIT Projects 67270E, 73371G (Tier 4)</t>
  </si>
  <si>
    <t>TPIT Project 70922 (Tier 4)</t>
  </si>
  <si>
    <t>TPIT Project 70200 (Tier 4)</t>
  </si>
  <si>
    <t>2023 RTP Project 2023-NC17
2023 RTP Project 2023-NC36
2023 RTP Project 2023-NC51
2023 RTP Project 2023-NC60 (Partial - Temple Switch transformer addition)
2023 RTP Project 2023-NC61</t>
  </si>
  <si>
    <t>Added the tier 4 project that rebuilds the Texaco Mabee Tap - Midland East 138 kV line.</t>
  </si>
  <si>
    <t>2023 RTP Project 2023-W10; Part of Permian Basin Load Integration Placeholder Project</t>
  </si>
  <si>
    <t>Removed additional line between Brown (1444) and Killeen (3422).</t>
  </si>
  <si>
    <t>Updated capacity multipliers for Spruce-Pawnee.</t>
  </si>
  <si>
    <t>Updated impedances on Killeen-Salado ckt with 1912 MVA rating.</t>
  </si>
  <si>
    <t>Added Tier 4 projects that uprate DOW (42500) - Jones Creek (42530) 345-kV circuit 27.</t>
  </si>
  <si>
    <t>Added the RTP project that upgrades Burns (5763) - Heidelburg (5765) and Burns (5763) -  Rio Hondo (8319) 138-kV lines.</t>
  </si>
  <si>
    <t>Added the RTP project that upgrades La Palma (8314) - Haine Drive (8322) 138-kV line.</t>
  </si>
  <si>
    <t>Added the RTP project that upgrades Wesmer (8347) - Pantera (8033) 138-kV line.</t>
  </si>
  <si>
    <t>Added the RTP project that upgradesNorth Laredo (8909) - Unitec (8134) - Gateway West Tap (8650) 138-kV line.</t>
  </si>
  <si>
    <t>Added the tier 4 project that will upgrade the LCRATSC Chief Brady (7343) - Georgetown (7366) 138-kV line.</t>
  </si>
  <si>
    <t>Added the tier 4 project that will upgrade the LCRATSC Chief Brady (7343) -RoundRock (7366) 138-kV line.</t>
  </si>
  <si>
    <t>Added the RTP project that upgrades from Illinois (6565) - Pandale (6567) - Ozona Rea (6551) - Ozona (6560) - Friend Ranch (6550) - Atlantic Sonora (6511) 69-kV lines.</t>
  </si>
  <si>
    <t>Added the RTP project that upgrades Sterling City (6435) - Camp Elizabeth (6436) 69-kV lines.</t>
  </si>
  <si>
    <t>Added the RTP project that upgrades Cedar Hills (6423) - Silver Tap (6431) 69-kV line.</t>
  </si>
  <si>
    <t>Added the RTP project that upgrades Scurry Chevron (1312) - KNDRSACRC_8 (11130) - Knapp (1310) - Bluff Creek Switch (1309) 138-kV lines.</t>
  </si>
  <si>
    <t>Added the RTP project that upgrades Scurry Chevron (1312) - Dermott (11306) 138-kV lines.</t>
  </si>
  <si>
    <t>Added the RTP project that adds a new Rosenberg (944070) 345-kV substation and  345-kV double-circuit lines from Whaley (44070) -  Rosenberg (944070) - Obrien (44500).</t>
  </si>
  <si>
    <t>Added the RTP project that upgrades Sacroc (1311) - Deep Creek Sub (1304) 138-kV Line Upgrade.</t>
  </si>
  <si>
    <t>Added the RTP projects in the Temple/Tin Roof Area.</t>
  </si>
  <si>
    <t>Added the RTP projects that upgrade the Bluff Creek Switch (1309) - Exxon Sharon Ridge (1300) - Willow Valley Switch (1301) 138-kV line.</t>
  </si>
  <si>
    <t>2023-W19
2023-WFW1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</si>
</sst>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(* #,##0_);_(* \(#,##0\);_(* &quot;-&quot;??_);_(@_)"/>
    <numFmt numFmtId="165" formatCode="0.0%"/>
    <numFmt numFmtId="166" formatCode="[$-F800]dddd\,\ mmmm\ dd\,\ yyyy"/>
    <numFmt numFmtId="167" formatCode="m/yyyy"/>
    <numFmt numFmtId="168" formatCode="mm/dd/yyyy"/>
    <numFmt numFmtId="169" formatCode="0.0"/>
  </numFmts>
  <fonts count="23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u/>
      <sz val="11"/>
      <color theme="1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0"/>
      <name val="Arial"/>
      <family val="2"/>
    </font>
    <font>
      <b/>
      <sz val="16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2"/>
      <color theme="1"/>
      <name val="Calibri"/>
      <family val="2"/>
      <scheme val="minor"/>
    </font>
    <font>
      <b/>
      <sz val="11"/>
      <color indexed="8"/>
      <name val="Calibri"/>
      <family val="2"/>
    </font>
    <font>
      <sz val="11"/>
      <name val="Calibri"/>
      <family val="2"/>
    </font>
    <font>
      <u/>
      <sz val="11"/>
      <color theme="8"/>
      <name val="Calibri"/>
      <family val="2"/>
      <scheme val="minor"/>
    </font>
    <font>
      <sz val="11"/>
      <color theme="0"/>
      <name val="Calibri"/>
      <family val="2"/>
      <scheme val="minor"/>
    </font>
    <font>
      <sz val="12"/>
      <name val="Calibri"/>
      <family val="2"/>
      <scheme val="minor"/>
    </font>
    <font>
      <sz val="10"/>
      <color rgb="FF454545"/>
      <name val="Andale WT"/>
      <family val="2"/>
    </font>
    <font>
      <u/>
      <sz val="11"/>
      <color theme="1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00AEC7"/>
        <bgColor theme="1"/>
      </patternFill>
    </fill>
    <fill>
      <patternFill patternType="solid">
        <fgColor rgb="FF5B6770"/>
        <bgColor indexed="64"/>
      </patternFill>
    </fill>
    <fill>
      <patternFill patternType="solid">
        <fgColor theme="7" tint="0.79998168889431442"/>
        <bgColor indexed="64"/>
      </patternFill>
    </fill>
  </fills>
  <borders count="32">
    <border>
      <left/>
      <right/>
      <top/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 style="thin">
        <color theme="0"/>
      </left>
      <right/>
      <top/>
      <bottom/>
      <diagonal/>
    </border>
    <border>
      <left/>
      <right/>
      <top style="thin">
        <color theme="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</borders>
  <cellStyleXfs count="10">
    <xf numFmtId="0" fontId="0" fillId="0" borderId="0"/>
    <xf numFmtId="0" fontId="2" fillId="0" borderId="0" applyNumberFormat="0" applyFill="0" applyBorder="0" applyAlignment="0" applyProtection="0"/>
    <xf numFmtId="9" fontId="5" fillId="0" borderId="0" applyFont="0" applyFill="0" applyBorder="0" applyAlignment="0" applyProtection="0"/>
    <xf numFmtId="0" fontId="10" fillId="0" borderId="0"/>
    <xf numFmtId="0" fontId="13" fillId="0" borderId="0"/>
    <xf numFmtId="0" fontId="13" fillId="0" borderId="0"/>
    <xf numFmtId="0" fontId="15" fillId="0" borderId="0"/>
    <xf numFmtId="0" fontId="5" fillId="0" borderId="0"/>
    <xf numFmtId="0" fontId="10" fillId="0" borderId="0"/>
    <xf numFmtId="0" fontId="22" fillId="0" borderId="0" applyNumberFormat="0" applyFill="0" applyBorder="0" applyAlignment="0" applyProtection="0"/>
  </cellStyleXfs>
  <cellXfs count="209">
    <xf numFmtId="0" fontId="0" fillId="0" borderId="0" xfId="0"/>
    <xf numFmtId="0" fontId="0" fillId="0" borderId="0" xfId="0" applyAlignment="1">
      <alignment wrapText="1"/>
    </xf>
    <xf numFmtId="0" fontId="3" fillId="0" borderId="0" xfId="0" applyFont="1"/>
    <xf numFmtId="0" fontId="4" fillId="0" borderId="0" xfId="0" applyFont="1"/>
    <xf numFmtId="165" fontId="8" fillId="0" borderId="0" xfId="2" applyNumberFormat="1" applyFont="1" applyAlignment="1">
      <alignment vertical="top" wrapText="1"/>
    </xf>
    <xf numFmtId="0" fontId="3" fillId="0" borderId="0" xfId="0" applyFont="1" applyFill="1" applyBorder="1" applyAlignment="1">
      <alignment horizontal="left"/>
    </xf>
    <xf numFmtId="0" fontId="0" fillId="0" borderId="4" xfId="0" applyBorder="1"/>
    <xf numFmtId="166" fontId="0" fillId="0" borderId="0" xfId="0" applyNumberFormat="1"/>
    <xf numFmtId="0" fontId="0" fillId="0" borderId="0" xfId="0" applyAlignment="1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/>
    <xf numFmtId="0" fontId="0" fillId="0" borderId="0" xfId="0" applyBorder="1" applyAlignment="1">
      <alignment vertical="center" wrapText="1"/>
    </xf>
    <xf numFmtId="0" fontId="0" fillId="0" borderId="0" xfId="0" applyBorder="1" applyAlignment="1">
      <alignment vertical="center"/>
    </xf>
    <xf numFmtId="0" fontId="0" fillId="0" borderId="0" xfId="0"/>
    <xf numFmtId="0" fontId="0" fillId="0" borderId="0" xfId="0" applyAlignment="1">
      <alignment horizontal="left"/>
    </xf>
    <xf numFmtId="1" fontId="14" fillId="0" borderId="0" xfId="5" applyNumberFormat="1" applyFont="1" applyFill="1" applyBorder="1" applyAlignment="1">
      <alignment horizontal="center"/>
    </xf>
    <xf numFmtId="0" fontId="6" fillId="3" borderId="13" xfId="0" applyFont="1" applyFill="1" applyBorder="1" applyAlignment="1">
      <alignment vertical="center"/>
    </xf>
    <xf numFmtId="0" fontId="6" fillId="3" borderId="14" xfId="0" applyFont="1" applyFill="1" applyBorder="1" applyAlignment="1">
      <alignment vertical="center"/>
    </xf>
    <xf numFmtId="0" fontId="6" fillId="3" borderId="10" xfId="0" applyFont="1" applyFill="1" applyBorder="1" applyAlignment="1">
      <alignment vertical="center"/>
    </xf>
    <xf numFmtId="0" fontId="6" fillId="3" borderId="12" xfId="0" applyFont="1" applyFill="1" applyBorder="1" applyAlignment="1">
      <alignment vertical="center"/>
    </xf>
    <xf numFmtId="2" fontId="0" fillId="0" borderId="6" xfId="0" applyNumberFormat="1" applyBorder="1" applyAlignment="1">
      <alignment vertical="center"/>
    </xf>
    <xf numFmtId="2" fontId="0" fillId="0" borderId="8" xfId="0" applyNumberFormat="1" applyBorder="1" applyAlignment="1">
      <alignment vertical="center"/>
    </xf>
    <xf numFmtId="0" fontId="0" fillId="0" borderId="0" xfId="0" applyAlignment="1">
      <alignment vertical="center" wrapText="1"/>
    </xf>
    <xf numFmtId="0" fontId="0" fillId="0" borderId="4" xfId="0" applyBorder="1" applyAlignment="1">
      <alignment horizontal="center" vertical="center" wrapText="1"/>
    </xf>
    <xf numFmtId="0" fontId="7" fillId="0" borderId="16" xfId="0" applyFont="1" applyFill="1" applyBorder="1" applyAlignment="1">
      <alignment horizontal="center" vertical="center" wrapText="1"/>
    </xf>
    <xf numFmtId="0" fontId="6" fillId="0" borderId="0" xfId="0" applyFont="1"/>
    <xf numFmtId="0" fontId="7" fillId="0" borderId="16" xfId="0" applyFont="1" applyFill="1" applyBorder="1" applyAlignment="1">
      <alignment vertical="center" wrapText="1"/>
    </xf>
    <xf numFmtId="0" fontId="7" fillId="0" borderId="15" xfId="0" applyFont="1" applyFill="1" applyBorder="1" applyAlignment="1">
      <alignment vertical="center" wrapText="1"/>
    </xf>
    <xf numFmtId="0" fontId="0" fillId="0" borderId="0" xfId="0" applyAlignment="1">
      <alignment horizontal="left" vertical="center"/>
    </xf>
    <xf numFmtId="0" fontId="0" fillId="0" borderId="4" xfId="0" applyBorder="1" applyAlignment="1"/>
    <xf numFmtId="0" fontId="0" fillId="0" borderId="14" xfId="0" applyBorder="1" applyAlignment="1">
      <alignment wrapText="1"/>
    </xf>
    <xf numFmtId="0" fontId="6" fillId="0" borderId="4" xfId="0" applyFont="1" applyBorder="1"/>
    <xf numFmtId="0" fontId="0" fillId="0" borderId="7" xfId="0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/>
    </xf>
    <xf numFmtId="167" fontId="7" fillId="0" borderId="4" xfId="0" applyNumberFormat="1" applyFont="1" applyFill="1" applyBorder="1" applyAlignment="1">
      <alignment horizontal="center" vertical="center" wrapText="1"/>
    </xf>
    <xf numFmtId="1" fontId="7" fillId="0" borderId="4" xfId="0" applyNumberFormat="1" applyFont="1" applyFill="1" applyBorder="1" applyAlignment="1">
      <alignment horizontal="center" vertical="center" wrapText="1"/>
    </xf>
    <xf numFmtId="0" fontId="0" fillId="0" borderId="4" xfId="0" applyFont="1" applyFill="1" applyBorder="1" applyAlignment="1">
      <alignment wrapText="1"/>
    </xf>
    <xf numFmtId="0" fontId="0" fillId="0" borderId="0" xfId="0" applyFont="1" applyFill="1" applyBorder="1"/>
    <xf numFmtId="0" fontId="0" fillId="0" borderId="0" xfId="0" applyFill="1" applyBorder="1"/>
    <xf numFmtId="0" fontId="12" fillId="0" borderId="0" xfId="0" applyFont="1" applyFill="1" applyBorder="1" applyAlignment="1">
      <alignment horizontal="center" vertical="center"/>
    </xf>
    <xf numFmtId="165" fontId="8" fillId="0" borderId="0" xfId="2" applyNumberFormat="1" applyFont="1" applyAlignment="1">
      <alignment horizontal="left" vertical="top" wrapText="1"/>
    </xf>
    <xf numFmtId="0" fontId="0" fillId="0" borderId="0" xfId="0" applyAlignment="1">
      <alignment horizontal="left" wrapText="1"/>
    </xf>
    <xf numFmtId="0" fontId="7" fillId="0" borderId="0" xfId="0" applyFont="1" applyFill="1" applyBorder="1" applyAlignment="1">
      <alignment wrapText="1"/>
    </xf>
    <xf numFmtId="0" fontId="12" fillId="0" borderId="0" xfId="0" applyFont="1" applyFill="1" applyBorder="1" applyAlignment="1">
      <alignment horizontal="left" vertical="center" wrapText="1"/>
    </xf>
    <xf numFmtId="0" fontId="16" fillId="0" borderId="0" xfId="4" applyFont="1" applyFill="1" applyBorder="1" applyAlignment="1">
      <alignment wrapText="1"/>
    </xf>
    <xf numFmtId="0" fontId="7" fillId="0" borderId="5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0" fontId="0" fillId="0" borderId="7" xfId="0" applyBorder="1" applyAlignment="1">
      <alignment horizontal="center"/>
    </xf>
    <xf numFmtId="164" fontId="0" fillId="0" borderId="0" xfId="0" applyNumberFormat="1"/>
    <xf numFmtId="165" fontId="8" fillId="0" borderId="0" xfId="2" applyNumberFormat="1" applyFont="1" applyAlignment="1">
      <alignment vertical="center" wrapText="1"/>
    </xf>
    <xf numFmtId="0" fontId="12" fillId="0" borderId="4" xfId="0" applyFont="1" applyFill="1" applyBorder="1" applyAlignment="1">
      <alignment horizontal="left" vertical="center" wrapText="1"/>
    </xf>
    <xf numFmtId="0" fontId="12" fillId="0" borderId="4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17" fillId="0" borderId="4" xfId="0" applyFont="1" applyBorder="1" applyAlignment="1">
      <alignment vertical="center"/>
    </xf>
    <xf numFmtId="0" fontId="12" fillId="0" borderId="4" xfId="0" applyFont="1" applyBorder="1"/>
    <xf numFmtId="0" fontId="6" fillId="0" borderId="18" xfId="0" applyFont="1" applyBorder="1"/>
    <xf numFmtId="0" fontId="7" fillId="0" borderId="10" xfId="0" applyFont="1" applyFill="1" applyBorder="1" applyAlignment="1">
      <alignment horizontal="center" vertical="center" wrapText="1"/>
    </xf>
    <xf numFmtId="0" fontId="7" fillId="0" borderId="12" xfId="0" applyFont="1" applyFill="1" applyBorder="1" applyAlignment="1">
      <alignment horizontal="center" vertical="center" wrapText="1"/>
    </xf>
    <xf numFmtId="2" fontId="6" fillId="0" borderId="17" xfId="0" applyNumberFormat="1" applyFont="1" applyBorder="1" applyAlignment="1">
      <alignment horizontal="center"/>
    </xf>
    <xf numFmtId="0" fontId="6" fillId="4" borderId="4" xfId="0" applyFont="1" applyFill="1" applyBorder="1" applyAlignment="1">
      <alignment horizontal="center" vertical="center"/>
    </xf>
    <xf numFmtId="0" fontId="2" fillId="0" borderId="0" xfId="1" applyAlignment="1">
      <alignment horizontal="center"/>
    </xf>
    <xf numFmtId="0" fontId="2" fillId="0" borderId="0" xfId="1" applyAlignment="1">
      <alignment horizontal="center" vertical="center"/>
    </xf>
    <xf numFmtId="0" fontId="0" fillId="0" borderId="11" xfId="0" applyBorder="1" applyAlignment="1">
      <alignment horizontal="center" vertical="center" wrapText="1"/>
    </xf>
    <xf numFmtId="0" fontId="7" fillId="0" borderId="13" xfId="0" applyFont="1" applyFill="1" applyBorder="1" applyAlignment="1">
      <alignment horizontal="center" vertical="center" wrapText="1"/>
    </xf>
    <xf numFmtId="0" fontId="7" fillId="0" borderId="14" xfId="0" applyFont="1" applyFill="1" applyBorder="1" applyAlignment="1">
      <alignment horizontal="center" vertical="center" wrapText="1"/>
    </xf>
    <xf numFmtId="14" fontId="0" fillId="0" borderId="0" xfId="0" applyNumberFormat="1" applyFill="1" applyAlignment="1">
      <alignment horizontal="left"/>
    </xf>
    <xf numFmtId="0" fontId="1" fillId="5" borderId="0" xfId="0" applyFont="1" applyFill="1" applyBorder="1" applyAlignment="1">
      <alignment horizontal="center" vertical="center" wrapText="1"/>
    </xf>
    <xf numFmtId="0" fontId="1" fillId="5" borderId="2" xfId="0" applyFont="1" applyFill="1" applyBorder="1" applyAlignment="1">
      <alignment horizontal="center" vertical="center"/>
    </xf>
    <xf numFmtId="166" fontId="1" fillId="5" borderId="2" xfId="0" applyNumberFormat="1" applyFont="1" applyFill="1" applyBorder="1" applyAlignment="1">
      <alignment horizontal="center" vertical="center"/>
    </xf>
    <xf numFmtId="0" fontId="2" fillId="0" borderId="3" xfId="1" applyFont="1" applyFill="1" applyBorder="1" applyAlignment="1">
      <alignment horizontal="center"/>
    </xf>
    <xf numFmtId="0" fontId="2" fillId="0" borderId="1" xfId="1" applyFont="1" applyFill="1" applyBorder="1" applyAlignment="1">
      <alignment horizontal="left"/>
    </xf>
    <xf numFmtId="166" fontId="0" fillId="0" borderId="0" xfId="0" applyNumberFormat="1" applyFill="1"/>
    <xf numFmtId="0" fontId="2" fillId="0" borderId="3" xfId="1" applyFill="1" applyBorder="1" applyAlignment="1">
      <alignment horizontal="center"/>
    </xf>
    <xf numFmtId="0" fontId="2" fillId="0" borderId="1" xfId="1" applyFill="1" applyBorder="1" applyAlignment="1">
      <alignment horizontal="left"/>
    </xf>
    <xf numFmtId="0" fontId="18" fillId="0" borderId="1" xfId="1" applyFont="1" applyFill="1" applyBorder="1" applyAlignment="1">
      <alignment horizontal="left"/>
    </xf>
    <xf numFmtId="166" fontId="0" fillId="0" borderId="0" xfId="0" applyNumberFormat="1" applyFill="1" applyAlignment="1">
      <alignment horizontal="right"/>
    </xf>
    <xf numFmtId="0" fontId="18" fillId="0" borderId="3" xfId="1" applyFont="1" applyFill="1" applyBorder="1" applyAlignment="1">
      <alignment horizontal="center"/>
    </xf>
    <xf numFmtId="0" fontId="2" fillId="0" borderId="3" xfId="1" applyFill="1" applyBorder="1" applyAlignment="1">
      <alignment horizontal="center" vertical="center"/>
    </xf>
    <xf numFmtId="166" fontId="0" fillId="0" borderId="0" xfId="0" applyNumberFormat="1" applyFill="1" applyAlignment="1">
      <alignment horizontal="right" vertical="center"/>
    </xf>
    <xf numFmtId="0" fontId="0" fillId="0" borderId="0" xfId="0" applyFill="1" applyAlignment="1">
      <alignment horizontal="center"/>
    </xf>
    <xf numFmtId="0" fontId="0" fillId="0" borderId="0" xfId="0" applyFill="1" applyAlignment="1">
      <alignment horizontal="center" vertical="center"/>
    </xf>
    <xf numFmtId="0" fontId="0" fillId="0" borderId="6" xfId="0" applyBorder="1" applyAlignment="1">
      <alignment horizontal="center"/>
    </xf>
    <xf numFmtId="0" fontId="6" fillId="0" borderId="0" xfId="0" applyFont="1" applyAlignment="1"/>
    <xf numFmtId="0" fontId="7" fillId="0" borderId="0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vertical="center" wrapText="1"/>
    </xf>
    <xf numFmtId="14" fontId="17" fillId="0" borderId="0" xfId="0" applyNumberFormat="1" applyFont="1" applyBorder="1" applyAlignment="1">
      <alignment vertical="center"/>
    </xf>
    <xf numFmtId="14" fontId="17" fillId="0" borderId="4" xfId="0" applyNumberFormat="1" applyFont="1" applyFill="1" applyBorder="1" applyAlignment="1">
      <alignment vertical="center"/>
    </xf>
    <xf numFmtId="14" fontId="17" fillId="0" borderId="0" xfId="0" applyNumberFormat="1" applyFont="1" applyFill="1" applyBorder="1" applyAlignment="1">
      <alignment vertical="center"/>
    </xf>
    <xf numFmtId="0" fontId="0" fillId="0" borderId="4" xfId="0" applyFill="1" applyBorder="1" applyAlignment="1">
      <alignment horizontal="center" vertical="center"/>
    </xf>
    <xf numFmtId="0" fontId="0" fillId="0" borderId="6" xfId="0" applyFill="1" applyBorder="1" applyAlignment="1">
      <alignment horizontal="center" vertical="center" wrapText="1"/>
    </xf>
    <xf numFmtId="0" fontId="0" fillId="0" borderId="13" xfId="0" applyFill="1" applyBorder="1" applyAlignment="1">
      <alignment vertical="center" wrapText="1"/>
    </xf>
    <xf numFmtId="0" fontId="0" fillId="0" borderId="0" xfId="0" applyFill="1" applyAlignment="1">
      <alignment vertical="center" wrapText="1"/>
    </xf>
    <xf numFmtId="0" fontId="0" fillId="0" borderId="0" xfId="0" applyFill="1" applyAlignment="1">
      <alignment horizontal="center" vertical="center" wrapText="1"/>
    </xf>
    <xf numFmtId="0" fontId="0" fillId="0" borderId="0" xfId="0" applyFill="1" applyAlignment="1">
      <alignment vertical="center"/>
    </xf>
    <xf numFmtId="0" fontId="16" fillId="7" borderId="4" xfId="0" applyNumberFormat="1" applyFont="1" applyFill="1" applyBorder="1" applyAlignment="1">
      <alignment horizontal="center" vertical="center"/>
    </xf>
    <xf numFmtId="2" fontId="0" fillId="0" borderId="4" xfId="0" applyNumberFormat="1" applyBorder="1"/>
    <xf numFmtId="0" fontId="12" fillId="0" borderId="24" xfId="6" applyFont="1" applyBorder="1" applyAlignment="1">
      <alignment horizontal="center" vertical="center" wrapText="1"/>
    </xf>
    <xf numFmtId="0" fontId="5" fillId="0" borderId="4" xfId="6" applyFont="1" applyBorder="1" applyAlignment="1">
      <alignment horizontal="center" wrapText="1"/>
    </xf>
    <xf numFmtId="0" fontId="5" fillId="0" borderId="4" xfId="6" applyFont="1" applyBorder="1" applyAlignment="1">
      <alignment horizontal="center" vertical="center"/>
    </xf>
    <xf numFmtId="0" fontId="0" fillId="0" borderId="19" xfId="0" applyFill="1" applyBorder="1" applyAlignment="1">
      <alignment vertical="center" wrapText="1"/>
    </xf>
    <xf numFmtId="0" fontId="0" fillId="0" borderId="18" xfId="0" applyFill="1" applyBorder="1" applyAlignment="1">
      <alignment horizontal="center" vertical="center"/>
    </xf>
    <xf numFmtId="0" fontId="0" fillId="0" borderId="20" xfId="0" applyFill="1" applyBorder="1" applyAlignment="1">
      <alignment horizontal="center" vertical="center" wrapText="1"/>
    </xf>
    <xf numFmtId="14" fontId="5" fillId="0" borderId="0" xfId="7" applyNumberFormat="1" applyFont="1" applyAlignment="1">
      <alignment horizontal="left"/>
    </xf>
    <xf numFmtId="0" fontId="10" fillId="0" borderId="0" xfId="0" applyFont="1" applyAlignment="1">
      <alignment horizontal="left"/>
    </xf>
    <xf numFmtId="0" fontId="12" fillId="0" borderId="4" xfId="0" applyFont="1" applyBorder="1" applyAlignment="1">
      <alignment horizontal="left" vertical="center" wrapText="1"/>
    </xf>
    <xf numFmtId="0" fontId="0" fillId="0" borderId="4" xfId="0" applyFill="1" applyBorder="1" applyAlignment="1">
      <alignment vertical="center" wrapText="1"/>
    </xf>
    <xf numFmtId="0" fontId="0" fillId="0" borderId="4" xfId="0" applyBorder="1" applyAlignment="1">
      <alignment horizontal="center" vertical="center"/>
    </xf>
    <xf numFmtId="49" fontId="0" fillId="0" borderId="0" xfId="0" applyNumberFormat="1"/>
    <xf numFmtId="0" fontId="21" fillId="0" borderId="0" xfId="0" applyFont="1" applyBorder="1" applyAlignment="1">
      <alignment horizontal="left" vertical="top"/>
    </xf>
    <xf numFmtId="14" fontId="0" fillId="0" borderId="4" xfId="0" applyNumberFormat="1" applyBorder="1"/>
    <xf numFmtId="49" fontId="0" fillId="0" borderId="4" xfId="0" applyNumberFormat="1" applyBorder="1"/>
    <xf numFmtId="0" fontId="0" fillId="0" borderId="4" xfId="0" applyFill="1" applyBorder="1"/>
    <xf numFmtId="49" fontId="0" fillId="0" borderId="4" xfId="0" applyNumberFormat="1" applyFill="1" applyBorder="1"/>
    <xf numFmtId="0" fontId="15" fillId="0" borderId="4" xfId="6" applyBorder="1"/>
    <xf numFmtId="14" fontId="0" fillId="0" borderId="4" xfId="0" applyNumberFormat="1" applyBorder="1" applyAlignment="1">
      <alignment horizontal="right"/>
    </xf>
    <xf numFmtId="0" fontId="0" fillId="0" borderId="6" xfId="0" quotePrefix="1" applyFill="1" applyBorder="1" applyAlignment="1">
      <alignment horizontal="center" vertical="center" wrapText="1"/>
    </xf>
    <xf numFmtId="0" fontId="0" fillId="0" borderId="18" xfId="0" applyBorder="1" applyAlignment="1">
      <alignment horizontal="center" vertical="center"/>
    </xf>
    <xf numFmtId="0" fontId="0" fillId="0" borderId="0" xfId="0" applyFill="1" applyBorder="1" applyAlignment="1">
      <alignment horizontal="center" vertical="center" wrapText="1"/>
    </xf>
    <xf numFmtId="0" fontId="5" fillId="0" borderId="26" xfId="6" applyFont="1" applyBorder="1" applyAlignment="1">
      <alignment horizontal="left" vertical="center" wrapText="1"/>
    </xf>
    <xf numFmtId="0" fontId="12" fillId="0" borderId="4" xfId="0" applyFont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5" fillId="0" borderId="4" xfId="6" quotePrefix="1" applyFont="1" applyBorder="1" applyAlignment="1">
      <alignment horizontal="center" vertical="center"/>
    </xf>
    <xf numFmtId="0" fontId="22" fillId="0" borderId="0" xfId="9" applyAlignment="1">
      <alignment horizontal="center"/>
    </xf>
    <xf numFmtId="0" fontId="12" fillId="0" borderId="10" xfId="6" applyFont="1" applyBorder="1" applyAlignment="1">
      <alignment horizontal="center" vertical="center" wrapText="1"/>
    </xf>
    <xf numFmtId="0" fontId="12" fillId="0" borderId="11" xfId="6" applyFont="1" applyBorder="1" applyAlignment="1">
      <alignment horizontal="center" vertical="center" wrapText="1"/>
    </xf>
    <xf numFmtId="0" fontId="12" fillId="0" borderId="12" xfId="6" applyFont="1" applyBorder="1" applyAlignment="1">
      <alignment horizontal="center" vertical="center" wrapText="1"/>
    </xf>
    <xf numFmtId="0" fontId="12" fillId="0" borderId="27" xfId="6" applyFont="1" applyBorder="1" applyAlignment="1">
      <alignment horizontal="center" vertical="center" wrapText="1"/>
    </xf>
    <xf numFmtId="0" fontId="12" fillId="0" borderId="28" xfId="6" applyFont="1" applyBorder="1" applyAlignment="1">
      <alignment horizontal="center" vertical="center" wrapText="1"/>
    </xf>
    <xf numFmtId="0" fontId="6" fillId="0" borderId="21" xfId="0" applyFont="1" applyFill="1" applyBorder="1" applyAlignment="1">
      <alignment horizontal="center"/>
    </xf>
    <xf numFmtId="0" fontId="6" fillId="0" borderId="29" xfId="0" applyFont="1" applyFill="1" applyBorder="1" applyAlignment="1">
      <alignment horizontal="center"/>
    </xf>
    <xf numFmtId="0" fontId="6" fillId="0" borderId="23" xfId="0" applyFont="1" applyFill="1" applyBorder="1" applyAlignment="1">
      <alignment horizontal="center"/>
    </xf>
    <xf numFmtId="0" fontId="0" fillId="0" borderId="0" xfId="0" applyBorder="1"/>
    <xf numFmtId="49" fontId="0" fillId="0" borderId="0" xfId="0" applyNumberFormat="1" applyFill="1" applyBorder="1"/>
    <xf numFmtId="14" fontId="0" fillId="0" borderId="0" xfId="0" applyNumberFormat="1" applyBorder="1" applyAlignment="1">
      <alignment horizontal="right"/>
    </xf>
    <xf numFmtId="49" fontId="0" fillId="0" borderId="0" xfId="0" applyNumberFormat="1" applyBorder="1"/>
    <xf numFmtId="0" fontId="17" fillId="0" borderId="0" xfId="0" applyFont="1" applyBorder="1" applyAlignment="1">
      <alignment vertical="center"/>
    </xf>
    <xf numFmtId="0" fontId="0" fillId="0" borderId="0" xfId="0" applyBorder="1" applyAlignment="1">
      <alignment horizontal="center"/>
    </xf>
    <xf numFmtId="0" fontId="12" fillId="0" borderId="0" xfId="0" applyFont="1" applyBorder="1"/>
    <xf numFmtId="168" fontId="0" fillId="0" borderId="4" xfId="0" applyNumberFormat="1" applyBorder="1"/>
    <xf numFmtId="0" fontId="12" fillId="0" borderId="13" xfId="6" applyFont="1" applyBorder="1" applyAlignment="1">
      <alignment horizontal="center" vertical="center" wrapText="1"/>
    </xf>
    <xf numFmtId="0" fontId="12" fillId="0" borderId="4" xfId="6" applyFont="1" applyBorder="1" applyAlignment="1">
      <alignment horizontal="center" vertical="center" wrapText="1"/>
    </xf>
    <xf numFmtId="0" fontId="12" fillId="0" borderId="6" xfId="6" applyFont="1" applyBorder="1" applyAlignment="1">
      <alignment horizontal="center" vertical="center" wrapText="1"/>
    </xf>
    <xf numFmtId="0" fontId="12" fillId="0" borderId="27" xfId="6" applyFont="1" applyFill="1" applyBorder="1" applyAlignment="1">
      <alignment horizontal="center" vertical="center" wrapText="1"/>
    </xf>
    <xf numFmtId="0" fontId="12" fillId="0" borderId="24" xfId="6" applyFont="1" applyFill="1" applyBorder="1" applyAlignment="1">
      <alignment horizontal="center" vertical="center" wrapText="1"/>
    </xf>
    <xf numFmtId="0" fontId="12" fillId="0" borderId="25" xfId="6" applyFont="1" applyFill="1" applyBorder="1" applyAlignment="1">
      <alignment horizontal="center" vertical="center" wrapText="1"/>
    </xf>
    <xf numFmtId="0" fontId="12" fillId="0" borderId="28" xfId="6" applyFont="1" applyFill="1" applyBorder="1" applyAlignment="1">
      <alignment horizontal="center" vertical="center" wrapText="1"/>
    </xf>
    <xf numFmtId="0" fontId="0" fillId="0" borderId="25" xfId="0" applyBorder="1" applyAlignment="1">
      <alignment horizontal="center"/>
    </xf>
    <xf numFmtId="0" fontId="12" fillId="0" borderId="30" xfId="6" applyFont="1" applyFill="1" applyBorder="1" applyAlignment="1">
      <alignment horizontal="center" vertical="center" wrapText="1"/>
    </xf>
    <xf numFmtId="0" fontId="12" fillId="0" borderId="26" xfId="6" applyFont="1" applyBorder="1" applyAlignment="1">
      <alignment horizontal="center" vertical="center" wrapText="1"/>
    </xf>
    <xf numFmtId="0" fontId="0" fillId="0" borderId="4" xfId="0" applyBorder="1" applyAlignment="1">
      <alignment vertical="center"/>
    </xf>
    <xf numFmtId="0" fontId="0" fillId="0" borderId="4" xfId="0" applyBorder="1" applyAlignment="1">
      <alignment horizontal="center" wrapText="1"/>
    </xf>
    <xf numFmtId="0" fontId="12" fillId="0" borderId="4" xfId="6" applyFont="1" applyFill="1" applyBorder="1" applyAlignment="1">
      <alignment horizontal="center" vertical="center" wrapText="1"/>
    </xf>
    <xf numFmtId="0" fontId="0" fillId="0" borderId="4" xfId="0" applyBorder="1" applyAlignment="1">
      <alignment wrapText="1"/>
    </xf>
    <xf numFmtId="169" fontId="12" fillId="0" borderId="4" xfId="0" applyNumberFormat="1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3" xfId="0" applyBorder="1"/>
    <xf numFmtId="0" fontId="0" fillId="0" borderId="18" xfId="0" applyBorder="1" applyAlignment="1"/>
    <xf numFmtId="0" fontId="0" fillId="0" borderId="18" xfId="0" applyBorder="1" applyAlignment="1">
      <alignment horizontal="center"/>
    </xf>
    <xf numFmtId="0" fontId="0" fillId="0" borderId="20" xfId="0" applyBorder="1" applyAlignment="1">
      <alignment horizontal="center"/>
    </xf>
    <xf numFmtId="0" fontId="10" fillId="0" borderId="4" xfId="0" applyFont="1" applyBorder="1" applyAlignment="1">
      <alignment horizontal="left"/>
    </xf>
    <xf numFmtId="0" fontId="0" fillId="0" borderId="7" xfId="0" applyBorder="1"/>
    <xf numFmtId="0" fontId="0" fillId="0" borderId="8" xfId="0" quotePrefix="1" applyBorder="1" applyAlignment="1">
      <alignment horizontal="center"/>
    </xf>
    <xf numFmtId="0" fontId="5" fillId="0" borderId="4" xfId="6" applyFont="1" applyBorder="1" applyAlignment="1">
      <alignment horizontal="left" vertical="center" wrapText="1"/>
    </xf>
    <xf numFmtId="0" fontId="0" fillId="0" borderId="0" xfId="0" applyFill="1" applyBorder="1" applyAlignment="1">
      <alignment vertical="center" wrapText="1"/>
    </xf>
    <xf numFmtId="0" fontId="0" fillId="0" borderId="31" xfId="0" applyFill="1" applyBorder="1" applyAlignment="1">
      <alignment vertical="center" wrapText="1"/>
    </xf>
    <xf numFmtId="0" fontId="0" fillId="0" borderId="24" xfId="0" applyFill="1" applyBorder="1" applyAlignment="1">
      <alignment horizontal="center" vertical="center"/>
    </xf>
    <xf numFmtId="0" fontId="0" fillId="0" borderId="28" xfId="0" applyFill="1" applyBorder="1" applyAlignment="1">
      <alignment horizontal="center" vertical="center" wrapText="1"/>
    </xf>
    <xf numFmtId="0" fontId="0" fillId="0" borderId="24" xfId="0" applyFill="1" applyBorder="1" applyAlignment="1">
      <alignment vertical="center" wrapText="1"/>
    </xf>
    <xf numFmtId="0" fontId="0" fillId="0" borderId="24" xfId="0" applyFill="1" applyBorder="1" applyAlignment="1">
      <alignment horizontal="left" vertical="center" wrapText="1"/>
    </xf>
    <xf numFmtId="0" fontId="0" fillId="0" borderId="24" xfId="0" applyBorder="1" applyAlignment="1">
      <alignment vertical="center" wrapText="1"/>
    </xf>
    <xf numFmtId="0" fontId="0" fillId="0" borderId="24" xfId="0" applyBorder="1" applyAlignment="1">
      <alignment vertical="center"/>
    </xf>
    <xf numFmtId="0" fontId="0" fillId="0" borderId="24" xfId="0" applyBorder="1" applyAlignment="1">
      <alignment horizontal="center" vertical="center"/>
    </xf>
    <xf numFmtId="0" fontId="0" fillId="0" borderId="4" xfId="0" applyBorder="1" applyAlignment="1">
      <alignment horizontal="right"/>
    </xf>
    <xf numFmtId="0" fontId="12" fillId="0" borderId="4" xfId="0" applyFont="1" applyFill="1" applyBorder="1" applyAlignment="1">
      <alignment horizontal="right" vertical="center" wrapText="1"/>
    </xf>
    <xf numFmtId="0" fontId="12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0" fontId="0" fillId="0" borderId="4" xfId="0" applyBorder="1" applyAlignment="1">
      <alignment vertical="center" wrapText="1"/>
    </xf>
    <xf numFmtId="0" fontId="19" fillId="6" borderId="0" xfId="0" applyFont="1" applyFill="1" applyBorder="1" applyAlignment="1">
      <alignment horizontal="center"/>
    </xf>
    <xf numFmtId="0" fontId="19" fillId="6" borderId="0" xfId="0" applyFont="1" applyFill="1" applyBorder="1" applyAlignment="1">
      <alignment horizontal="center" wrapText="1"/>
    </xf>
    <xf numFmtId="0" fontId="6" fillId="0" borderId="10" xfId="0" applyFont="1" applyFill="1" applyBorder="1" applyAlignment="1">
      <alignment horizontal="center" vertical="center" wrapText="1"/>
    </xf>
    <xf numFmtId="0" fontId="6" fillId="0" borderId="14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/>
    </xf>
    <xf numFmtId="0" fontId="6" fillId="0" borderId="12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6" fillId="0" borderId="21" xfId="0" applyFont="1" applyBorder="1" applyAlignment="1">
      <alignment horizontal="center" vertical="center"/>
    </xf>
    <xf numFmtId="0" fontId="6" fillId="0" borderId="22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 wrapText="1"/>
    </xf>
    <xf numFmtId="0" fontId="9" fillId="2" borderId="0" xfId="0" applyFont="1" applyFill="1" applyAlignment="1">
      <alignment horizontal="center" vertical="center"/>
    </xf>
    <xf numFmtId="0" fontId="2" fillId="0" borderId="0" xfId="1" applyAlignment="1">
      <alignment horizontal="left" wrapText="1"/>
    </xf>
    <xf numFmtId="0" fontId="0" fillId="0" borderId="11" xfId="0" applyBorder="1" applyAlignment="1">
      <alignment horizontal="left" vertical="center" wrapText="1"/>
    </xf>
    <xf numFmtId="0" fontId="0" fillId="0" borderId="12" xfId="0" applyBorder="1" applyAlignment="1">
      <alignment horizontal="left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7" fillId="0" borderId="21" xfId="0" applyFont="1" applyFill="1" applyBorder="1" applyAlignment="1">
      <alignment horizontal="center" vertical="center" wrapText="1"/>
    </xf>
    <xf numFmtId="0" fontId="7" fillId="0" borderId="23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left" vertical="center" wrapText="1"/>
    </xf>
    <xf numFmtId="0" fontId="0" fillId="0" borderId="6" xfId="0" applyBorder="1" applyAlignment="1">
      <alignment horizontal="left" vertical="center" wrapText="1"/>
    </xf>
    <xf numFmtId="0" fontId="0" fillId="0" borderId="7" xfId="0" applyBorder="1" applyAlignment="1">
      <alignment horizontal="left" vertical="center" wrapText="1"/>
    </xf>
    <xf numFmtId="0" fontId="0" fillId="0" borderId="8" xfId="0" applyBorder="1" applyAlignment="1">
      <alignment horizontal="left" vertical="center" wrapText="1"/>
    </xf>
    <xf numFmtId="165" fontId="20" fillId="0" borderId="4" xfId="2" applyNumberFormat="1" applyFont="1" applyBorder="1" applyAlignment="1">
      <alignment horizontal="left" vertical="center" wrapText="1"/>
    </xf>
    <xf numFmtId="0" fontId="15" fillId="0" borderId="4" xfId="0" applyFont="1" applyBorder="1" applyAlignment="1">
      <alignment horizontal="left" vertical="center" wrapText="1"/>
    </xf>
    <xf numFmtId="0" fontId="15" fillId="0" borderId="4" xfId="0" applyFont="1" applyBorder="1" applyAlignment="1">
      <alignment vertical="center" wrapText="1"/>
    </xf>
  </cellXfs>
  <cellStyles count="10">
    <cellStyle name="Followed Hyperlink" xfId="9" builtinId="9"/>
    <cellStyle name="Hyperlink" xfId="1" builtinId="8"/>
    <cellStyle name="Normal" xfId="0" builtinId="0"/>
    <cellStyle name="Normal 12" xfId="3" xr:uid="{00000000-0005-0000-0000-000002000000}"/>
    <cellStyle name="Normal 2" xfId="6" xr:uid="{AB4B3DE6-2238-4575-978A-B0D21C1F5079}"/>
    <cellStyle name="Normal 2 2" xfId="8" xr:uid="{F8717772-3376-457A-BBD2-4F7A5FB6E949}"/>
    <cellStyle name="Normal 4" xfId="7" xr:uid="{DD9FF6C2-D098-4BC1-86F4-0D3B5CA30BE5}"/>
    <cellStyle name="Normal_Cancelled" xfId="4" xr:uid="{00000000-0005-0000-0000-000003000000}"/>
    <cellStyle name="Normal_Sheet1" xfId="5" xr:uid="{00000000-0005-0000-0000-000004000000}"/>
    <cellStyle name="Percent" xfId="2" builtinId="5"/>
  </cellStyles>
  <dxfs count="0"/>
  <tableStyles count="0" defaultTableStyle="TableStyleMedium2" defaultPivotStyle="PivotStyleLight16"/>
  <colors>
    <mruColors>
      <color rgb="FF5B6770"/>
      <color rgb="FF00AEC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Custom 8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http://www.ercot.com/gridinfo/resource" TargetMode="External"/><Relationship Id="rId1" Type="http://schemas.openxmlformats.org/officeDocument/2006/relationships/hyperlink" Target="http://www.ercot.com/gridinfo/resource" TargetMode="Externa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6"/>
  <sheetViews>
    <sheetView showGridLines="0" tabSelected="1" workbookViewId="0">
      <selection activeCell="C24" sqref="C24"/>
    </sheetView>
  </sheetViews>
  <sheetFormatPr defaultRowHeight="15"/>
  <cols>
    <col min="1" max="1" width="15.5703125" customWidth="1"/>
    <col min="2" max="2" width="50.140625" bestFit="1" customWidth="1"/>
    <col min="3" max="3" width="16.28515625" bestFit="1" customWidth="1"/>
    <col min="4" max="4" width="30.42578125" style="7" bestFit="1" customWidth="1"/>
  </cols>
  <sheetData>
    <row r="1" spans="1:4" ht="30">
      <c r="A1" s="68" t="s">
        <v>14</v>
      </c>
      <c r="B1" s="69" t="s">
        <v>15</v>
      </c>
      <c r="C1" s="69" t="s">
        <v>18</v>
      </c>
      <c r="D1" s="70" t="s">
        <v>29</v>
      </c>
    </row>
    <row r="2" spans="1:4">
      <c r="A2" s="179" t="s">
        <v>0</v>
      </c>
      <c r="B2" s="179"/>
      <c r="C2" s="179"/>
      <c r="D2" s="179"/>
    </row>
    <row r="3" spans="1:4">
      <c r="A3" s="71">
        <v>4.3</v>
      </c>
      <c r="B3" s="72" t="s">
        <v>1</v>
      </c>
      <c r="C3" s="81" t="str">
        <f>'Start Cases'!B2</f>
        <v>Final</v>
      </c>
      <c r="D3" s="73">
        <f>IF('Start Cases'!B1= "","N/A",'Start Cases'!B1)</f>
        <v>45048</v>
      </c>
    </row>
    <row r="4" spans="1:4">
      <c r="A4" s="74">
        <v>4.3</v>
      </c>
      <c r="B4" s="75" t="s">
        <v>82</v>
      </c>
      <c r="C4" s="81" t="str">
        <f>'Recently Approved RPG Projects'!C2</f>
        <v>Final</v>
      </c>
      <c r="D4" s="73">
        <f>'Recently Approved RPG Projects'!C1</f>
        <v>45093</v>
      </c>
    </row>
    <row r="5" spans="1:4">
      <c r="A5" s="71">
        <v>4.3</v>
      </c>
      <c r="B5" s="75" t="s">
        <v>83</v>
      </c>
      <c r="C5" s="81" t="str">
        <f>'Model Updates &amp; Corrections'!B2</f>
        <v>Final</v>
      </c>
      <c r="D5" s="73">
        <f>'Model Updates &amp; Corrections'!B1</f>
        <v>45216</v>
      </c>
    </row>
    <row r="6" spans="1:4">
      <c r="A6" s="71" t="s">
        <v>2</v>
      </c>
      <c r="B6" s="72" t="s">
        <v>3</v>
      </c>
      <c r="C6" s="81" t="str">
        <f>'Transmission &amp; Gen Outages'!B2</f>
        <v>Final</v>
      </c>
      <c r="D6" s="73">
        <f>IF('Transmission &amp; Gen Outages'!B1= "","N/A",'Transmission &amp; Gen Outages'!B1)</f>
        <v>45069</v>
      </c>
    </row>
    <row r="7" spans="1:4" s="14" customFormat="1">
      <c r="A7" s="180" t="s">
        <v>4</v>
      </c>
      <c r="B7" s="180"/>
      <c r="C7" s="180"/>
      <c r="D7" s="180"/>
    </row>
    <row r="8" spans="1:4">
      <c r="A8" s="71" t="s">
        <v>5</v>
      </c>
      <c r="B8" s="72" t="s">
        <v>32</v>
      </c>
      <c r="C8" s="81" t="str">
        <f>'Gen Add, Ret. and Mothball'!B2</f>
        <v>Final</v>
      </c>
      <c r="D8" s="73">
        <f>'Gen Add, Ret. and Mothball'!B1</f>
        <v>45147</v>
      </c>
    </row>
    <row r="9" spans="1:4">
      <c r="A9" s="71" t="s">
        <v>6</v>
      </c>
      <c r="B9" s="75" t="s">
        <v>84</v>
      </c>
      <c r="C9" s="81" t="str">
        <f>'Renewable Generation Dispatch'!B2</f>
        <v>Final</v>
      </c>
      <c r="D9" s="73">
        <f>IF('Renewable Generation Dispatch'!B1= "","N/A",'Renewable Generation Dispatch'!B1)</f>
        <v>45048</v>
      </c>
    </row>
    <row r="10" spans="1:4">
      <c r="A10" s="71" t="s">
        <v>7</v>
      </c>
      <c r="B10" s="76" t="s">
        <v>38</v>
      </c>
      <c r="C10" s="81" t="str">
        <f>'Switchable Generation'!B2</f>
        <v>Final</v>
      </c>
      <c r="D10" s="77">
        <f>IF('Switchable Generation'!B1= "","N/A",'Switchable Generation'!B1)</f>
        <v>45064</v>
      </c>
    </row>
    <row r="11" spans="1:4">
      <c r="A11" s="71" t="s">
        <v>8</v>
      </c>
      <c r="B11" s="75" t="s">
        <v>85</v>
      </c>
      <c r="C11" s="81" t="str">
        <f>'DC Tie Modeling &amp; Dispatch'!B2</f>
        <v>Final</v>
      </c>
      <c r="D11" s="73">
        <f>IF('DC Tie Modeling &amp; Dispatch'!B1= "","N/A",'DC Tie Modeling &amp; Dispatch'!B1)</f>
        <v>45048</v>
      </c>
    </row>
    <row r="12" spans="1:4">
      <c r="A12" s="78" t="s">
        <v>9</v>
      </c>
      <c r="B12" s="76" t="s">
        <v>10</v>
      </c>
      <c r="C12" s="81" t="str">
        <f>'Reserve Requirement'!B2</f>
        <v>Final</v>
      </c>
      <c r="D12" s="73">
        <f>IF('Reserve Requirement'!B1= "","N/A",'Reserve Requirement'!B1)</f>
        <v>45048</v>
      </c>
    </row>
    <row r="13" spans="1:4">
      <c r="A13" s="71" t="s">
        <v>11</v>
      </c>
      <c r="B13" s="75" t="s">
        <v>86</v>
      </c>
      <c r="C13" s="81" t="str">
        <f>'Fuel Price Assumptions'!B2</f>
        <v>Final</v>
      </c>
      <c r="D13" s="73">
        <f>IF('Fuel Price Assumptions'!B1= "","N/A",'Fuel Price Assumptions'!B1)</f>
        <v>45048</v>
      </c>
    </row>
    <row r="14" spans="1:4">
      <c r="A14" s="71" t="s">
        <v>11</v>
      </c>
      <c r="B14" s="72" t="s">
        <v>12</v>
      </c>
      <c r="C14" s="81" t="str">
        <f>'Emission Cost Assumptions'!B2</f>
        <v>Final</v>
      </c>
      <c r="D14" s="73">
        <f>IF('Emission Cost Assumptions'!B1= "","N/A",'Emission Cost Assumptions'!B1)</f>
        <v>45064</v>
      </c>
    </row>
    <row r="15" spans="1:4">
      <c r="A15" s="179" t="s">
        <v>13</v>
      </c>
      <c r="B15" s="179"/>
      <c r="C15" s="179"/>
      <c r="D15" s="179"/>
    </row>
    <row r="16" spans="1:4">
      <c r="A16" s="79">
        <v>3.3</v>
      </c>
      <c r="B16" s="76" t="s">
        <v>87</v>
      </c>
      <c r="C16" s="82" t="str">
        <f>'Economic Case-Load Forecast'!B2</f>
        <v>Final</v>
      </c>
      <c r="D16" s="80">
        <f>IF('Economic Case-Load Forecast'!B1= "","N/A",'Economic Case-Load Forecast'!B1)</f>
        <v>45097</v>
      </c>
    </row>
  </sheetData>
  <mergeCells count="3">
    <mergeCell ref="A2:D2"/>
    <mergeCell ref="A7:D7"/>
    <mergeCell ref="A15:D15"/>
  </mergeCells>
  <hyperlinks>
    <hyperlink ref="A3" location="'Start Cases'!A1" display="3.1.1" xr:uid="{00000000-0004-0000-0000-000000000000}"/>
    <hyperlink ref="A4" location="'Recently approved RPG project'!A1" display="3.1.2" xr:uid="{00000000-0004-0000-0000-000001000000}"/>
    <hyperlink ref="A5" location="'Model updates &amp; corrections'!A1" display="3.1.2" xr:uid="{00000000-0004-0000-0000-000002000000}"/>
    <hyperlink ref="A5:B5" location="'Model updates &amp; corrections'!A1" display="3.1.2" xr:uid="{00000000-0004-0000-0000-000003000000}"/>
    <hyperlink ref="A4:B4" location="'Recently Approved RPG Projects'!A1" display="3.1.2" xr:uid="{00000000-0004-0000-0000-000004000000}"/>
    <hyperlink ref="A3:B3" location="'Start Cases'!A1" display="3.1.1" xr:uid="{00000000-0004-0000-0000-000005000000}"/>
    <hyperlink ref="A6:B6" location="'Transmission &amp; Gen Outages'!A1" display="3.1.3" xr:uid="{00000000-0004-0000-0000-000006000000}"/>
    <hyperlink ref="A8:B8" location="'Gen add, ret. and mothball'!A1" display="3.2.1" xr:uid="{00000000-0004-0000-0000-000007000000}"/>
    <hyperlink ref="A9:B9" location="'Renewable Generation Dispatch'!A1" display="3.2.2" xr:uid="{00000000-0004-0000-0000-000008000000}"/>
    <hyperlink ref="A10:B10" location="'Switchable Generation'!A1" display="3.2.3" xr:uid="{00000000-0004-0000-0000-000009000000}"/>
    <hyperlink ref="A11:B11" location="'DC Tie modeling &amp; dispatch'!A1" display="3.2.4" xr:uid="{00000000-0004-0000-0000-00000A000000}"/>
    <hyperlink ref="A12:B12" location="'Reserve Requirement'!A1" display="3.2.5" xr:uid="{00000000-0004-0000-0000-00000B000000}"/>
    <hyperlink ref="A13:B13" location="'Fuel Price Assumptions'!A1" display="3.2.6" xr:uid="{00000000-0004-0000-0000-00000C000000}"/>
    <hyperlink ref="A14:B14" location="'Emission Cost Assumptions'!A1" display="3.2.6" xr:uid="{00000000-0004-0000-0000-00000D000000}"/>
    <hyperlink ref="B10" location="'Switchable Generation'!A1" display="Switchable Generation " xr:uid="{00000000-0004-0000-0000-00000E000000}"/>
    <hyperlink ref="B4" location="'Recently Approved RPG Projects'!A1" display="Recently Approved RPG Projects" xr:uid="{00000000-0004-0000-0000-00000F000000}"/>
    <hyperlink ref="B5" location="'Model updates &amp; corrections'!A1" display="Model Updates/Corrections" xr:uid="{00000000-0004-0000-0000-000010000000}"/>
    <hyperlink ref="B9" location="'Renewable Generation Dispatch'!A1" display="Renewable Generation Dispatch" xr:uid="{00000000-0004-0000-0000-000011000000}"/>
    <hyperlink ref="B11" location="'DC Tie modeling &amp; dispatch'!A1" display="DC Tie Modeling and Dispatch" xr:uid="{00000000-0004-0000-0000-000012000000}"/>
    <hyperlink ref="B13" location="'Fuel Price Assumptions'!A1" display="Fuel Price Assumptions" xr:uid="{00000000-0004-0000-0000-000013000000}"/>
    <hyperlink ref="B16" location="'Economic Case-Load Forecast'!A1" display="Load Forecast (Economic) Weather Year Assumption" xr:uid="{00000000-0004-0000-0000-000014000000}"/>
    <hyperlink ref="A16" location="'Economic Case-Load Forecast'!A1" display="3.3.1" xr:uid="{00000000-0004-0000-0000-000015000000}"/>
  </hyperlinks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G11"/>
  <sheetViews>
    <sheetView workbookViewId="0">
      <selection activeCell="E11" sqref="E11"/>
    </sheetView>
  </sheetViews>
  <sheetFormatPr defaultRowHeight="15"/>
  <cols>
    <col min="1" max="1" width="18.140625" customWidth="1"/>
    <col min="2" max="2" width="9.7109375" bestFit="1" customWidth="1"/>
    <col min="3" max="3" width="9.140625" customWidth="1"/>
  </cols>
  <sheetData>
    <row r="1" spans="1:7">
      <c r="A1" t="s">
        <v>16</v>
      </c>
      <c r="B1" s="67">
        <v>45048</v>
      </c>
      <c r="C1" s="62" t="s">
        <v>17</v>
      </c>
    </row>
    <row r="2" spans="1:7">
      <c r="A2" t="s">
        <v>18</v>
      </c>
      <c r="B2" s="15" t="s">
        <v>105</v>
      </c>
    </row>
    <row r="4" spans="1:7">
      <c r="C4" s="14"/>
      <c r="D4" s="14"/>
      <c r="E4" s="14"/>
      <c r="F4" s="14"/>
      <c r="G4" s="14"/>
    </row>
    <row r="5" spans="1:7">
      <c r="A5" s="57" t="s">
        <v>69</v>
      </c>
      <c r="B5" s="48" t="s">
        <v>507</v>
      </c>
    </row>
    <row r="6" spans="1:7" ht="15" customHeight="1">
      <c r="A6" s="206" t="s">
        <v>109</v>
      </c>
      <c r="B6" s="207"/>
      <c r="C6" s="208"/>
      <c r="D6" s="208"/>
      <c r="E6" s="208"/>
      <c r="F6" s="208"/>
      <c r="G6" s="208"/>
    </row>
    <row r="7" spans="1:7" ht="15" customHeight="1">
      <c r="A7" s="207"/>
      <c r="B7" s="207"/>
      <c r="C7" s="208"/>
      <c r="D7" s="208"/>
      <c r="E7" s="208"/>
      <c r="F7" s="208"/>
      <c r="G7" s="208"/>
    </row>
    <row r="8" spans="1:7" ht="15" customHeight="1">
      <c r="A8" s="207"/>
      <c r="B8" s="207"/>
      <c r="C8" s="208"/>
      <c r="D8" s="208"/>
      <c r="E8" s="208"/>
      <c r="F8" s="208"/>
      <c r="G8" s="208"/>
    </row>
    <row r="9" spans="1:7" ht="15" customHeight="1">
      <c r="A9" s="207"/>
      <c r="B9" s="207"/>
      <c r="C9" s="208"/>
      <c r="D9" s="208"/>
      <c r="E9" s="208"/>
      <c r="F9" s="208"/>
      <c r="G9" s="208"/>
    </row>
    <row r="11" spans="1:7" ht="15" customHeight="1"/>
  </sheetData>
  <mergeCells count="1">
    <mergeCell ref="A6:G9"/>
  </mergeCells>
  <hyperlinks>
    <hyperlink ref="C1" location="Index!A1" display="Back" xr:uid="{00000000-0004-0000-0900-000000000000}"/>
  </hyperlink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N12"/>
  <sheetViews>
    <sheetView workbookViewId="0">
      <selection activeCell="A6" sqref="A6"/>
    </sheetView>
  </sheetViews>
  <sheetFormatPr defaultRowHeight="15"/>
  <cols>
    <col min="1" max="1" width="18.140625" customWidth="1"/>
    <col min="2" max="2" width="11.5703125" customWidth="1"/>
    <col min="3" max="13" width="8.7109375" customWidth="1"/>
  </cols>
  <sheetData>
    <row r="1" spans="1:14">
      <c r="A1" t="s">
        <v>16</v>
      </c>
      <c r="B1" s="67">
        <v>45048</v>
      </c>
      <c r="C1" s="62" t="s">
        <v>17</v>
      </c>
    </row>
    <row r="2" spans="1:14">
      <c r="A2" t="s">
        <v>18</v>
      </c>
      <c r="B2" s="15" t="s">
        <v>105</v>
      </c>
    </row>
    <row r="3" spans="1:14" ht="15.75" customHeight="1">
      <c r="A3" t="s">
        <v>37</v>
      </c>
      <c r="B3" s="13" t="s">
        <v>500</v>
      </c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</row>
    <row r="4" spans="1:14" s="11" customFormat="1"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  <c r="M4" s="12"/>
    </row>
    <row r="5" spans="1:14" ht="15.75" thickBot="1"/>
    <row r="6" spans="1:14">
      <c r="A6" s="60" t="s">
        <v>55</v>
      </c>
      <c r="B6" s="60" t="s">
        <v>57</v>
      </c>
      <c r="C6" s="60" t="s">
        <v>58</v>
      </c>
      <c r="D6" s="60" t="s">
        <v>59</v>
      </c>
      <c r="E6" s="60" t="s">
        <v>60</v>
      </c>
      <c r="F6" s="60" t="s">
        <v>61</v>
      </c>
      <c r="G6" s="60" t="s">
        <v>62</v>
      </c>
      <c r="H6" s="60" t="s">
        <v>63</v>
      </c>
      <c r="I6" s="60" t="s">
        <v>64</v>
      </c>
      <c r="J6" s="60" t="s">
        <v>65</v>
      </c>
      <c r="K6" s="60" t="s">
        <v>66</v>
      </c>
      <c r="L6" s="60" t="s">
        <v>67</v>
      </c>
      <c r="M6" s="60" t="s">
        <v>68</v>
      </c>
      <c r="N6" s="60" t="s">
        <v>44</v>
      </c>
    </row>
    <row r="7" spans="1:14">
      <c r="A7" s="96">
        <v>2023</v>
      </c>
      <c r="B7" s="97">
        <v>5.702368627176134</v>
      </c>
      <c r="C7" s="97">
        <v>5.4820600839574292</v>
      </c>
      <c r="D7" s="97">
        <v>5.1283684921896802</v>
      </c>
      <c r="E7" s="97">
        <v>5.2785148615758217</v>
      </c>
      <c r="F7" s="97">
        <v>5.4208479797735567</v>
      </c>
      <c r="G7" s="97">
        <v>5.5118671381021915</v>
      </c>
      <c r="H7" s="97">
        <v>5.3496909871878993</v>
      </c>
      <c r="I7" s="97">
        <v>5.4270265123286752</v>
      </c>
      <c r="J7" s="97">
        <v>5.4187127981409988</v>
      </c>
      <c r="K7" s="97">
        <v>5.6084330672143414</v>
      </c>
      <c r="L7" s="97">
        <v>5.6072004670824533</v>
      </c>
      <c r="M7" s="97">
        <v>5.8738689852708168</v>
      </c>
      <c r="N7" s="97">
        <f>AVERAGE(B7:M7)</f>
        <v>5.4840799999999996</v>
      </c>
    </row>
    <row r="8" spans="1:14">
      <c r="A8" s="96">
        <v>2024</v>
      </c>
      <c r="B8" s="97">
        <v>4.5171552526253755</v>
      </c>
      <c r="C8" s="97">
        <v>4.3426369150251221</v>
      </c>
      <c r="D8" s="97">
        <v>4.062458635432856</v>
      </c>
      <c r="E8" s="97">
        <v>4.1813977124162234</v>
      </c>
      <c r="F8" s="97">
        <v>4.2941474896623566</v>
      </c>
      <c r="G8" s="97">
        <v>4.3662486981276079</v>
      </c>
      <c r="H8" s="97">
        <v>4.2377801791928995</v>
      </c>
      <c r="I8" s="97">
        <v>4.2990418401699442</v>
      </c>
      <c r="J8" s="97">
        <v>4.2924560965663625</v>
      </c>
      <c r="K8" s="97">
        <v>4.4427438043602629</v>
      </c>
      <c r="L8" s="97">
        <v>4.4417673949900207</v>
      </c>
      <c r="M8" s="97">
        <v>4.6530099814309667</v>
      </c>
      <c r="N8" s="97">
        <f t="shared" ref="N8:N12" si="0">AVERAGE(B8:M8)</f>
        <v>4.3442370000000006</v>
      </c>
    </row>
    <row r="9" spans="1:14">
      <c r="A9" s="96">
        <v>2025</v>
      </c>
      <c r="B9" s="97">
        <v>3.9547969852397253</v>
      </c>
      <c r="C9" s="97">
        <v>3.8020051158415251</v>
      </c>
      <c r="D9" s="97">
        <v>3.5567073225418269</v>
      </c>
      <c r="E9" s="97">
        <v>3.6608392101513201</v>
      </c>
      <c r="F9" s="97">
        <v>3.7595523280766554</v>
      </c>
      <c r="G9" s="97">
        <v>3.8226773760157959</v>
      </c>
      <c r="H9" s="97">
        <v>3.7102024038337111</v>
      </c>
      <c r="I9" s="97">
        <v>3.7638373618090832</v>
      </c>
      <c r="J9" s="97">
        <v>3.7580715031010241</v>
      </c>
      <c r="K9" s="97">
        <v>3.8896493082598047</v>
      </c>
      <c r="L9" s="97">
        <v>3.8887944558985654</v>
      </c>
      <c r="M9" s="97">
        <v>4.0737386292309621</v>
      </c>
      <c r="N9" s="97">
        <f t="shared" si="0"/>
        <v>3.8034059999999994</v>
      </c>
    </row>
    <row r="10" spans="1:14">
      <c r="A10" s="96">
        <v>2026</v>
      </c>
      <c r="B10" s="97">
        <v>3.5483313409429766</v>
      </c>
      <c r="C10" s="97">
        <v>3.4112430957434481</v>
      </c>
      <c r="D10" s="97">
        <v>3.191156489255679</v>
      </c>
      <c r="E10" s="97">
        <v>3.2845859223657374</v>
      </c>
      <c r="F10" s="97">
        <v>3.3731535154442063</v>
      </c>
      <c r="G10" s="97">
        <v>3.4297907048718712</v>
      </c>
      <c r="H10" s="97">
        <v>3.3288756717222774</v>
      </c>
      <c r="I10" s="97">
        <v>3.3769981425000375</v>
      </c>
      <c r="J10" s="97">
        <v>3.371824886518096</v>
      </c>
      <c r="K10" s="97">
        <v>3.4898794039964667</v>
      </c>
      <c r="L10" s="97">
        <v>3.4891124115474015</v>
      </c>
      <c r="M10" s="97">
        <v>3.6550484150918048</v>
      </c>
      <c r="N10" s="97">
        <f t="shared" si="0"/>
        <v>3.4125000000000001</v>
      </c>
    </row>
    <row r="11" spans="1:14">
      <c r="A11" s="96">
        <v>2027</v>
      </c>
      <c r="B11" s="97">
        <v>3.3736910507252249</v>
      </c>
      <c r="C11" s="97">
        <v>3.2433499575322857</v>
      </c>
      <c r="D11" s="97">
        <v>3.0340954817383348</v>
      </c>
      <c r="E11" s="97">
        <v>3.1229265440240708</v>
      </c>
      <c r="F11" s="97">
        <v>3.2071350542906729</v>
      </c>
      <c r="G11" s="97">
        <v>3.2609846981797816</v>
      </c>
      <c r="H11" s="97">
        <v>3.1650364589914011</v>
      </c>
      <c r="I11" s="97">
        <v>3.2107904580975188</v>
      </c>
      <c r="J11" s="97">
        <v>3.2058718172682359</v>
      </c>
      <c r="K11" s="97">
        <v>3.3181159768028468</v>
      </c>
      <c r="L11" s="97">
        <v>3.3173867338678575</v>
      </c>
      <c r="M11" s="97">
        <v>3.4751557684817698</v>
      </c>
      <c r="N11" s="97">
        <f t="shared" si="0"/>
        <v>3.244545</v>
      </c>
    </row>
    <row r="12" spans="1:14">
      <c r="A12" s="96">
        <v>2028</v>
      </c>
      <c r="B12" s="97">
        <v>3.3824358028357979</v>
      </c>
      <c r="C12" s="97">
        <v>3.2517568599308802</v>
      </c>
      <c r="D12" s="97">
        <v>3.0419599875477532</v>
      </c>
      <c r="E12" s="97">
        <v>3.1310213037624139</v>
      </c>
      <c r="F12" s="97">
        <v>3.2154480861045589</v>
      </c>
      <c r="G12" s="97">
        <v>3.2694373105835832</v>
      </c>
      <c r="H12" s="97">
        <v>3.1732403694380484</v>
      </c>
      <c r="I12" s="97">
        <v>3.2191129648750794</v>
      </c>
      <c r="J12" s="97">
        <v>3.2141815747175011</v>
      </c>
      <c r="K12" s="97">
        <v>3.3267166759347475</v>
      </c>
      <c r="L12" s="97">
        <v>3.3259855427707476</v>
      </c>
      <c r="M12" s="97">
        <v>3.4841635214988895</v>
      </c>
      <c r="N12" s="97">
        <f t="shared" si="0"/>
        <v>3.252955</v>
      </c>
    </row>
  </sheetData>
  <hyperlinks>
    <hyperlink ref="C1" location="Index!A1" display="Back" xr:uid="{00000000-0004-0000-0A00-000000000000}"/>
  </hyperlinks>
  <pageMargins left="0.7" right="0.7" top="0.75" bottom="0.75" header="0.3" footer="0.3"/>
  <ignoredErrors>
    <ignoredError sqref="N7:N12" formulaRange="1"/>
  </ignoredError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C9"/>
  <sheetViews>
    <sheetView workbookViewId="0">
      <selection activeCell="B2" sqref="B2"/>
    </sheetView>
  </sheetViews>
  <sheetFormatPr defaultRowHeight="15"/>
  <cols>
    <col min="1" max="1" width="17.85546875" bestFit="1" customWidth="1"/>
    <col min="2" max="2" width="15.140625" customWidth="1"/>
  </cols>
  <sheetData>
    <row r="1" spans="1:3">
      <c r="A1" s="8" t="s">
        <v>16</v>
      </c>
      <c r="B1" s="67">
        <v>45064</v>
      </c>
      <c r="C1" s="62" t="s">
        <v>17</v>
      </c>
    </row>
    <row r="2" spans="1:3">
      <c r="A2" t="s">
        <v>18</v>
      </c>
      <c r="B2" s="15" t="s">
        <v>105</v>
      </c>
    </row>
    <row r="3" spans="1:3">
      <c r="A3" s="14" t="s">
        <v>37</v>
      </c>
      <c r="B3" t="s">
        <v>104</v>
      </c>
    </row>
    <row r="4" spans="1:3" s="14" customFormat="1"/>
    <row r="5" spans="1:3" s="14" customFormat="1" ht="15.75" thickBot="1"/>
    <row r="6" spans="1:3">
      <c r="A6" s="19" t="s">
        <v>56</v>
      </c>
      <c r="B6" s="20" t="s">
        <v>40</v>
      </c>
    </row>
    <row r="7" spans="1:3">
      <c r="A7" s="17" t="s">
        <v>433</v>
      </c>
      <c r="B7" s="21">
        <v>166</v>
      </c>
    </row>
    <row r="8" spans="1:3">
      <c r="A8" s="17" t="s">
        <v>39</v>
      </c>
      <c r="B8" s="21">
        <v>0</v>
      </c>
    </row>
    <row r="9" spans="1:3" ht="15.75" thickBot="1">
      <c r="A9" s="18" t="s">
        <v>41</v>
      </c>
      <c r="B9" s="22">
        <v>0</v>
      </c>
    </row>
  </sheetData>
  <hyperlinks>
    <hyperlink ref="C1" location="Index!A1" display="Back" xr:uid="{00000000-0004-0000-0B00-000000000000}"/>
  </hyperlink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C14"/>
  <sheetViews>
    <sheetView zoomScaleNormal="100" workbookViewId="0">
      <selection activeCell="B5" sqref="B5"/>
    </sheetView>
  </sheetViews>
  <sheetFormatPr defaultRowHeight="15"/>
  <cols>
    <col min="1" max="1" width="24.140625" bestFit="1" customWidth="1"/>
    <col min="2" max="2" width="11.42578125" customWidth="1"/>
    <col min="3" max="3" width="9.140625" customWidth="1"/>
  </cols>
  <sheetData>
    <row r="1" spans="1:3">
      <c r="A1" t="s">
        <v>16</v>
      </c>
      <c r="B1" s="67">
        <v>45097</v>
      </c>
      <c r="C1" s="62" t="s">
        <v>17</v>
      </c>
    </row>
    <row r="2" spans="1:3">
      <c r="A2" t="s">
        <v>18</v>
      </c>
      <c r="B2" s="15" t="s">
        <v>105</v>
      </c>
    </row>
    <row r="3" spans="1:3" s="14" customFormat="1"/>
    <row r="5" spans="1:3" s="14" customFormat="1">
      <c r="A5" s="3" t="s">
        <v>43</v>
      </c>
    </row>
    <row r="6" spans="1:3" s="14" customFormat="1">
      <c r="A6" s="14" t="s">
        <v>42</v>
      </c>
      <c r="B6" s="15" t="s">
        <v>80</v>
      </c>
    </row>
    <row r="7" spans="1:3">
      <c r="A7" t="s">
        <v>76</v>
      </c>
      <c r="B7" s="15"/>
    </row>
    <row r="8" spans="1:3" s="14" customFormat="1">
      <c r="B8" s="15"/>
    </row>
    <row r="9" spans="1:3">
      <c r="A9" s="14" t="s">
        <v>81</v>
      </c>
    </row>
    <row r="14" spans="1:3">
      <c r="B14" s="50"/>
      <c r="C14" s="50"/>
    </row>
  </sheetData>
  <hyperlinks>
    <hyperlink ref="C1" location="Index!A1" display="Back" xr:uid="{00000000-0004-0000-0C00-000000000000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5"/>
  <sheetViews>
    <sheetView workbookViewId="0">
      <selection activeCell="A11" sqref="A11"/>
    </sheetView>
  </sheetViews>
  <sheetFormatPr defaultColWidth="9.140625" defaultRowHeight="15"/>
  <cols>
    <col min="1" max="1" width="41.5703125" style="14" bestFit="1" customWidth="1"/>
    <col min="2" max="2" width="10.7109375" style="15" bestFit="1" customWidth="1"/>
    <col min="3" max="16384" width="9.140625" style="14"/>
  </cols>
  <sheetData>
    <row r="1" spans="1:3">
      <c r="A1" s="14" t="s">
        <v>16</v>
      </c>
      <c r="B1" s="67">
        <v>45048</v>
      </c>
      <c r="C1" s="124" t="s">
        <v>17</v>
      </c>
    </row>
    <row r="2" spans="1:3">
      <c r="A2" s="14" t="s">
        <v>18</v>
      </c>
      <c r="B2" s="15" t="s">
        <v>105</v>
      </c>
    </row>
    <row r="5" spans="1:3">
      <c r="A5" s="9" t="s">
        <v>508</v>
      </c>
      <c r="B5" s="43"/>
    </row>
  </sheetData>
  <hyperlinks>
    <hyperlink ref="C1" location="Index!A1" display="Back" xr:uid="{00000000-0004-0000-0100-000000000000}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49"/>
  <sheetViews>
    <sheetView workbookViewId="0">
      <selection activeCell="K21" sqref="K21"/>
    </sheetView>
  </sheetViews>
  <sheetFormatPr defaultColWidth="9.140625" defaultRowHeight="15"/>
  <cols>
    <col min="1" max="1" width="13.85546875" style="14" bestFit="1" customWidth="1"/>
    <col min="2" max="2" width="70.7109375" style="14" customWidth="1"/>
    <col min="3" max="3" width="21.28515625" style="14" customWidth="1"/>
    <col min="4" max="4" width="21.85546875" style="14" bestFit="1" customWidth="1"/>
    <col min="5" max="6" width="9.7109375" style="14" bestFit="1" customWidth="1"/>
    <col min="7" max="16384" width="9.140625" style="14"/>
  </cols>
  <sheetData>
    <row r="1" spans="1:6">
      <c r="B1" s="14" t="s">
        <v>16</v>
      </c>
      <c r="C1" s="104">
        <v>45093</v>
      </c>
      <c r="D1" s="62" t="s">
        <v>17</v>
      </c>
    </row>
    <row r="2" spans="1:6">
      <c r="B2" s="14" t="s">
        <v>18</v>
      </c>
      <c r="C2" s="29" t="s">
        <v>105</v>
      </c>
    </row>
    <row r="3" spans="1:6">
      <c r="C3" s="29"/>
    </row>
    <row r="4" spans="1:6" ht="15.75" thickBot="1"/>
    <row r="5" spans="1:6" ht="15.75" thickBot="1">
      <c r="A5" s="131" t="s">
        <v>106</v>
      </c>
      <c r="B5" s="131" t="s">
        <v>46</v>
      </c>
      <c r="C5" s="130" t="s">
        <v>72</v>
      </c>
      <c r="D5" s="130" t="s">
        <v>73</v>
      </c>
      <c r="E5" s="130">
        <v>2025</v>
      </c>
      <c r="F5" s="132">
        <v>2028</v>
      </c>
    </row>
    <row r="6" spans="1:6">
      <c r="A6" s="125" t="s">
        <v>110</v>
      </c>
      <c r="B6" s="126" t="s">
        <v>145</v>
      </c>
      <c r="C6" s="126" t="s">
        <v>181</v>
      </c>
      <c r="D6" s="126">
        <v>2022</v>
      </c>
      <c r="E6" s="126" t="s">
        <v>71</v>
      </c>
      <c r="F6" s="127" t="s">
        <v>71</v>
      </c>
    </row>
    <row r="7" spans="1:6">
      <c r="A7" s="128" t="s">
        <v>111</v>
      </c>
      <c r="B7" s="98" t="s">
        <v>146</v>
      </c>
      <c r="C7" s="98" t="s">
        <v>181</v>
      </c>
      <c r="D7" s="98">
        <v>2022</v>
      </c>
      <c r="E7" s="98" t="s">
        <v>71</v>
      </c>
      <c r="F7" s="129" t="s">
        <v>71</v>
      </c>
    </row>
    <row r="8" spans="1:6">
      <c r="A8" s="128" t="s">
        <v>112</v>
      </c>
      <c r="B8" s="98" t="s">
        <v>147</v>
      </c>
      <c r="C8" s="98" t="s">
        <v>182</v>
      </c>
      <c r="D8" s="98">
        <v>2022</v>
      </c>
      <c r="E8" s="98" t="s">
        <v>71</v>
      </c>
      <c r="F8" s="129" t="s">
        <v>71</v>
      </c>
    </row>
    <row r="9" spans="1:6">
      <c r="A9" s="128" t="s">
        <v>113</v>
      </c>
      <c r="B9" s="98" t="s">
        <v>148</v>
      </c>
      <c r="C9" s="98" t="s">
        <v>183</v>
      </c>
      <c r="D9" s="98">
        <v>2022</v>
      </c>
      <c r="E9" s="98" t="s">
        <v>71</v>
      </c>
      <c r="F9" s="129" t="s">
        <v>71</v>
      </c>
    </row>
    <row r="10" spans="1:6">
      <c r="A10" s="128" t="s">
        <v>197</v>
      </c>
      <c r="B10" s="98" t="s">
        <v>149</v>
      </c>
      <c r="C10" s="98" t="s">
        <v>184</v>
      </c>
      <c r="D10" s="98">
        <v>2022</v>
      </c>
      <c r="E10" s="98" t="s">
        <v>71</v>
      </c>
      <c r="F10" s="129" t="s">
        <v>71</v>
      </c>
    </row>
    <row r="11" spans="1:6">
      <c r="A11" s="128" t="s">
        <v>114</v>
      </c>
      <c r="B11" s="98" t="s">
        <v>150</v>
      </c>
      <c r="C11" s="98" t="s">
        <v>181</v>
      </c>
      <c r="D11" s="98">
        <v>2022</v>
      </c>
      <c r="E11" s="98" t="s">
        <v>71</v>
      </c>
      <c r="F11" s="129" t="s">
        <v>71</v>
      </c>
    </row>
    <row r="12" spans="1:6">
      <c r="A12" s="128" t="s">
        <v>115</v>
      </c>
      <c r="B12" s="98" t="s">
        <v>151</v>
      </c>
      <c r="C12" s="98" t="s">
        <v>182</v>
      </c>
      <c r="D12" s="98">
        <v>2022</v>
      </c>
      <c r="E12" s="98" t="s">
        <v>71</v>
      </c>
      <c r="F12" s="129" t="s">
        <v>71</v>
      </c>
    </row>
    <row r="13" spans="1:6">
      <c r="A13" s="128" t="s">
        <v>116</v>
      </c>
      <c r="B13" s="98" t="s">
        <v>152</v>
      </c>
      <c r="C13" s="98" t="s">
        <v>181</v>
      </c>
      <c r="D13" s="98">
        <v>2022</v>
      </c>
      <c r="E13" s="98" t="s">
        <v>71</v>
      </c>
      <c r="F13" s="129" t="s">
        <v>71</v>
      </c>
    </row>
    <row r="14" spans="1:6">
      <c r="A14" s="128" t="s">
        <v>117</v>
      </c>
      <c r="B14" s="98" t="s">
        <v>153</v>
      </c>
      <c r="C14" s="98" t="s">
        <v>183</v>
      </c>
      <c r="D14" s="98">
        <v>2022</v>
      </c>
      <c r="E14" s="98" t="s">
        <v>71</v>
      </c>
      <c r="F14" s="129" t="s">
        <v>71</v>
      </c>
    </row>
    <row r="15" spans="1:6">
      <c r="A15" s="128" t="s">
        <v>118</v>
      </c>
      <c r="B15" s="98" t="s">
        <v>154</v>
      </c>
      <c r="C15" s="98" t="s">
        <v>183</v>
      </c>
      <c r="D15" s="98">
        <v>2022</v>
      </c>
      <c r="E15" s="98" t="s">
        <v>71</v>
      </c>
      <c r="F15" s="129" t="s">
        <v>71</v>
      </c>
    </row>
    <row r="16" spans="1:6">
      <c r="A16" s="128" t="s">
        <v>119</v>
      </c>
      <c r="B16" s="98" t="s">
        <v>155</v>
      </c>
      <c r="C16" s="98" t="s">
        <v>184</v>
      </c>
      <c r="D16" s="98">
        <v>2022</v>
      </c>
      <c r="E16" s="98" t="s">
        <v>71</v>
      </c>
      <c r="F16" s="129" t="s">
        <v>71</v>
      </c>
    </row>
    <row r="17" spans="1:6">
      <c r="A17" s="128" t="s">
        <v>120</v>
      </c>
      <c r="B17" s="98" t="s">
        <v>156</v>
      </c>
      <c r="C17" s="98" t="s">
        <v>181</v>
      </c>
      <c r="D17" s="98">
        <v>2023</v>
      </c>
      <c r="E17" s="98" t="s">
        <v>71</v>
      </c>
      <c r="F17" s="129" t="s">
        <v>71</v>
      </c>
    </row>
    <row r="18" spans="1:6">
      <c r="A18" s="128" t="s">
        <v>121</v>
      </c>
      <c r="B18" s="98" t="s">
        <v>157</v>
      </c>
      <c r="C18" s="98" t="s">
        <v>183</v>
      </c>
      <c r="D18" s="98">
        <v>2022</v>
      </c>
      <c r="E18" s="98" t="s">
        <v>71</v>
      </c>
      <c r="F18" s="129" t="s">
        <v>71</v>
      </c>
    </row>
    <row r="19" spans="1:6">
      <c r="A19" s="128" t="s">
        <v>122</v>
      </c>
      <c r="B19" s="98" t="s">
        <v>158</v>
      </c>
      <c r="C19" s="98" t="s">
        <v>185</v>
      </c>
      <c r="D19" s="98">
        <v>2022</v>
      </c>
      <c r="E19" s="98" t="s">
        <v>71</v>
      </c>
      <c r="F19" s="129" t="s">
        <v>71</v>
      </c>
    </row>
    <row r="20" spans="1:6">
      <c r="A20" s="128" t="s">
        <v>123</v>
      </c>
      <c r="B20" s="98" t="s">
        <v>159</v>
      </c>
      <c r="C20" s="98" t="s">
        <v>182</v>
      </c>
      <c r="D20" s="98">
        <v>2022</v>
      </c>
      <c r="E20" s="98" t="s">
        <v>71</v>
      </c>
      <c r="F20" s="129" t="s">
        <v>71</v>
      </c>
    </row>
    <row r="21" spans="1:6">
      <c r="A21" s="128" t="s">
        <v>199</v>
      </c>
      <c r="B21" s="98" t="s">
        <v>198</v>
      </c>
      <c r="C21" s="98" t="s">
        <v>181</v>
      </c>
      <c r="D21" s="98">
        <v>2023</v>
      </c>
      <c r="E21" s="98"/>
      <c r="F21" s="129" t="s">
        <v>71</v>
      </c>
    </row>
    <row r="22" spans="1:6">
      <c r="A22" s="128" t="s">
        <v>124</v>
      </c>
      <c r="B22" s="98" t="s">
        <v>160</v>
      </c>
      <c r="C22" s="98" t="s">
        <v>186</v>
      </c>
      <c r="D22" s="98">
        <v>2022</v>
      </c>
      <c r="E22" s="98" t="s">
        <v>71</v>
      </c>
      <c r="F22" s="129" t="s">
        <v>71</v>
      </c>
    </row>
    <row r="23" spans="1:6">
      <c r="A23" s="128" t="s">
        <v>125</v>
      </c>
      <c r="B23" s="98" t="s">
        <v>161</v>
      </c>
      <c r="C23" s="98" t="s">
        <v>187</v>
      </c>
      <c r="D23" s="98">
        <v>2022</v>
      </c>
      <c r="E23" s="98" t="s">
        <v>71</v>
      </c>
      <c r="F23" s="129" t="s">
        <v>71</v>
      </c>
    </row>
    <row r="24" spans="1:6">
      <c r="A24" s="128" t="s">
        <v>126</v>
      </c>
      <c r="B24" s="98" t="s">
        <v>162</v>
      </c>
      <c r="C24" s="98" t="s">
        <v>183</v>
      </c>
      <c r="D24" s="98">
        <v>2022</v>
      </c>
      <c r="E24" s="98" t="s">
        <v>71</v>
      </c>
      <c r="F24" s="129" t="s">
        <v>71</v>
      </c>
    </row>
    <row r="25" spans="1:6">
      <c r="A25" s="128" t="s">
        <v>127</v>
      </c>
      <c r="B25" s="98" t="s">
        <v>163</v>
      </c>
      <c r="C25" s="98" t="s">
        <v>182</v>
      </c>
      <c r="D25" s="98">
        <v>2022</v>
      </c>
      <c r="E25" s="98" t="s">
        <v>71</v>
      </c>
      <c r="F25" s="129" t="s">
        <v>71</v>
      </c>
    </row>
    <row r="26" spans="1:6">
      <c r="A26" s="128" t="s">
        <v>128</v>
      </c>
      <c r="B26" s="98" t="s">
        <v>164</v>
      </c>
      <c r="C26" s="98" t="s">
        <v>188</v>
      </c>
      <c r="D26" s="98">
        <v>2022</v>
      </c>
      <c r="E26" s="98" t="s">
        <v>71</v>
      </c>
      <c r="F26" s="129" t="s">
        <v>71</v>
      </c>
    </row>
    <row r="27" spans="1:6">
      <c r="A27" s="128" t="s">
        <v>129</v>
      </c>
      <c r="B27" s="98" t="s">
        <v>165</v>
      </c>
      <c r="C27" s="98" t="s">
        <v>182</v>
      </c>
      <c r="D27" s="98">
        <v>2022</v>
      </c>
      <c r="E27" s="98" t="s">
        <v>71</v>
      </c>
      <c r="F27" s="129" t="s">
        <v>71</v>
      </c>
    </row>
    <row r="28" spans="1:6">
      <c r="A28" s="128" t="s">
        <v>130</v>
      </c>
      <c r="B28" s="98" t="s">
        <v>166</v>
      </c>
      <c r="C28" s="98" t="s">
        <v>184</v>
      </c>
      <c r="D28" s="98">
        <v>2022</v>
      </c>
      <c r="E28" s="98" t="s">
        <v>71</v>
      </c>
      <c r="F28" s="129" t="s">
        <v>71</v>
      </c>
    </row>
    <row r="29" spans="1:6">
      <c r="A29" s="128" t="s">
        <v>131</v>
      </c>
      <c r="B29" s="98" t="s">
        <v>167</v>
      </c>
      <c r="C29" s="98" t="s">
        <v>184</v>
      </c>
      <c r="D29" s="98">
        <v>2022</v>
      </c>
      <c r="E29" s="98" t="s">
        <v>71</v>
      </c>
      <c r="F29" s="129" t="s">
        <v>71</v>
      </c>
    </row>
    <row r="30" spans="1:6">
      <c r="A30" s="128" t="s">
        <v>132</v>
      </c>
      <c r="B30" s="98" t="s">
        <v>168</v>
      </c>
      <c r="C30" s="98" t="s">
        <v>182</v>
      </c>
      <c r="D30" s="98">
        <v>2023</v>
      </c>
      <c r="E30" s="98" t="s">
        <v>71</v>
      </c>
      <c r="F30" s="129" t="s">
        <v>71</v>
      </c>
    </row>
    <row r="31" spans="1:6">
      <c r="A31" s="128" t="s">
        <v>133</v>
      </c>
      <c r="B31" s="98" t="s">
        <v>169</v>
      </c>
      <c r="C31" s="98" t="s">
        <v>181</v>
      </c>
      <c r="D31" s="98">
        <v>2022</v>
      </c>
      <c r="E31" s="98" t="s">
        <v>71</v>
      </c>
      <c r="F31" s="129" t="s">
        <v>71</v>
      </c>
    </row>
    <row r="32" spans="1:6">
      <c r="A32" s="128" t="s">
        <v>134</v>
      </c>
      <c r="B32" s="98" t="s">
        <v>170</v>
      </c>
      <c r="C32" s="98" t="s">
        <v>189</v>
      </c>
      <c r="D32" s="98">
        <v>2022</v>
      </c>
      <c r="E32" s="98" t="s">
        <v>71</v>
      </c>
      <c r="F32" s="129" t="s">
        <v>71</v>
      </c>
    </row>
    <row r="33" spans="1:6">
      <c r="A33" s="128" t="s">
        <v>135</v>
      </c>
      <c r="B33" s="98" t="s">
        <v>171</v>
      </c>
      <c r="C33" s="98" t="s">
        <v>184</v>
      </c>
      <c r="D33" s="98">
        <v>2022</v>
      </c>
      <c r="E33" s="98" t="s">
        <v>71</v>
      </c>
      <c r="F33" s="129" t="s">
        <v>71</v>
      </c>
    </row>
    <row r="34" spans="1:6">
      <c r="A34" s="128" t="s">
        <v>136</v>
      </c>
      <c r="B34" s="98" t="s">
        <v>172</v>
      </c>
      <c r="C34" s="98" t="s">
        <v>190</v>
      </c>
      <c r="D34" s="98">
        <v>2022</v>
      </c>
      <c r="E34" s="98" t="s">
        <v>71</v>
      </c>
      <c r="F34" s="129" t="s">
        <v>71</v>
      </c>
    </row>
    <row r="35" spans="1:6">
      <c r="A35" s="128" t="s">
        <v>137</v>
      </c>
      <c r="B35" s="98" t="s">
        <v>173</v>
      </c>
      <c r="C35" s="98" t="s">
        <v>182</v>
      </c>
      <c r="D35" s="98">
        <v>2022</v>
      </c>
      <c r="E35" s="98" t="s">
        <v>71</v>
      </c>
      <c r="F35" s="129" t="s">
        <v>71</v>
      </c>
    </row>
    <row r="36" spans="1:6">
      <c r="A36" s="128" t="s">
        <v>138</v>
      </c>
      <c r="B36" s="98" t="s">
        <v>174</v>
      </c>
      <c r="C36" s="98" t="s">
        <v>182</v>
      </c>
      <c r="D36" s="98">
        <v>2022</v>
      </c>
      <c r="E36" s="98" t="s">
        <v>71</v>
      </c>
      <c r="F36" s="129" t="s">
        <v>71</v>
      </c>
    </row>
    <row r="37" spans="1:6">
      <c r="A37" s="128" t="s">
        <v>139</v>
      </c>
      <c r="B37" s="98" t="s">
        <v>175</v>
      </c>
      <c r="C37" s="98" t="s">
        <v>182</v>
      </c>
      <c r="D37" s="98">
        <v>2022</v>
      </c>
      <c r="E37" s="98" t="s">
        <v>71</v>
      </c>
      <c r="F37" s="129" t="s">
        <v>71</v>
      </c>
    </row>
    <row r="38" spans="1:6">
      <c r="A38" s="128" t="s">
        <v>140</v>
      </c>
      <c r="B38" s="98" t="s">
        <v>176</v>
      </c>
      <c r="C38" s="98" t="s">
        <v>184</v>
      </c>
      <c r="D38" s="98">
        <v>2022</v>
      </c>
      <c r="E38" s="98" t="s">
        <v>71</v>
      </c>
      <c r="F38" s="129" t="s">
        <v>71</v>
      </c>
    </row>
    <row r="39" spans="1:6">
      <c r="A39" s="128" t="s">
        <v>141</v>
      </c>
      <c r="B39" s="98" t="s">
        <v>177</v>
      </c>
      <c r="C39" s="98" t="s">
        <v>182</v>
      </c>
      <c r="D39" s="98">
        <v>2022</v>
      </c>
      <c r="E39" s="98" t="s">
        <v>71</v>
      </c>
      <c r="F39" s="129" t="s">
        <v>71</v>
      </c>
    </row>
    <row r="40" spans="1:6">
      <c r="A40" s="128" t="s">
        <v>142</v>
      </c>
      <c r="B40" s="98" t="s">
        <v>178</v>
      </c>
      <c r="C40" s="98" t="s">
        <v>182</v>
      </c>
      <c r="D40" s="98">
        <v>2022</v>
      </c>
      <c r="E40" s="98" t="s">
        <v>71</v>
      </c>
      <c r="F40" s="129" t="s">
        <v>71</v>
      </c>
    </row>
    <row r="41" spans="1:6">
      <c r="A41" s="128" t="s">
        <v>143</v>
      </c>
      <c r="B41" s="98" t="s">
        <v>179</v>
      </c>
      <c r="C41" s="98" t="s">
        <v>182</v>
      </c>
      <c r="D41" s="98">
        <v>2022</v>
      </c>
      <c r="E41" s="98" t="s">
        <v>71</v>
      </c>
      <c r="F41" s="129" t="s">
        <v>71</v>
      </c>
    </row>
    <row r="42" spans="1:6">
      <c r="A42" s="128" t="s">
        <v>144</v>
      </c>
      <c r="B42" s="98" t="s">
        <v>180</v>
      </c>
      <c r="C42" s="98" t="s">
        <v>182</v>
      </c>
      <c r="D42" s="98">
        <v>2023</v>
      </c>
      <c r="E42" s="98" t="s">
        <v>71</v>
      </c>
      <c r="F42" s="129" t="s">
        <v>71</v>
      </c>
    </row>
    <row r="43" spans="1:6">
      <c r="A43" s="128" t="s">
        <v>191</v>
      </c>
      <c r="B43" s="98" t="s">
        <v>194</v>
      </c>
      <c r="C43" s="98" t="s">
        <v>181</v>
      </c>
      <c r="D43" s="98">
        <v>2022</v>
      </c>
      <c r="E43" s="98"/>
      <c r="F43" s="129" t="s">
        <v>71</v>
      </c>
    </row>
    <row r="44" spans="1:6">
      <c r="A44" s="128" t="s">
        <v>192</v>
      </c>
      <c r="B44" s="98" t="s">
        <v>195</v>
      </c>
      <c r="C44" s="98" t="s">
        <v>181</v>
      </c>
      <c r="D44" s="98">
        <v>2023</v>
      </c>
      <c r="E44" s="98"/>
      <c r="F44" s="129" t="s">
        <v>71</v>
      </c>
    </row>
    <row r="45" spans="1:6">
      <c r="A45" s="141" t="s">
        <v>193</v>
      </c>
      <c r="B45" s="142" t="s">
        <v>196</v>
      </c>
      <c r="C45" s="142" t="s">
        <v>182</v>
      </c>
      <c r="D45" s="142">
        <v>2022</v>
      </c>
      <c r="E45" s="150"/>
      <c r="F45" s="143" t="s">
        <v>71</v>
      </c>
    </row>
    <row r="46" spans="1:6">
      <c r="A46" s="144" t="s">
        <v>428</v>
      </c>
      <c r="B46" s="145" t="s">
        <v>427</v>
      </c>
      <c r="C46" s="98" t="s">
        <v>181</v>
      </c>
      <c r="D46" s="98">
        <v>2023</v>
      </c>
      <c r="E46" s="146" t="s">
        <v>71</v>
      </c>
      <c r="F46" s="147" t="s">
        <v>71</v>
      </c>
    </row>
    <row r="47" spans="1:6">
      <c r="A47" s="148" t="s">
        <v>429</v>
      </c>
      <c r="B47" s="145" t="s">
        <v>430</v>
      </c>
      <c r="C47" s="145" t="s">
        <v>182</v>
      </c>
      <c r="D47" s="145">
        <v>2023</v>
      </c>
      <c r="E47" s="146" t="s">
        <v>71</v>
      </c>
      <c r="F47" s="147" t="s">
        <v>71</v>
      </c>
    </row>
    <row r="48" spans="1:6">
      <c r="A48" s="149" t="s">
        <v>432</v>
      </c>
      <c r="B48" s="148" t="s">
        <v>431</v>
      </c>
      <c r="C48" s="145" t="s">
        <v>185</v>
      </c>
      <c r="D48" s="145">
        <v>2023</v>
      </c>
      <c r="E48" s="146"/>
      <c r="F48" s="147" t="s">
        <v>71</v>
      </c>
    </row>
    <row r="49" spans="1:6">
      <c r="A49" s="152" t="s">
        <v>434</v>
      </c>
      <c r="B49" s="152" t="s">
        <v>435</v>
      </c>
      <c r="C49" s="153" t="s">
        <v>182</v>
      </c>
      <c r="D49" s="153">
        <v>2023</v>
      </c>
      <c r="E49" s="6"/>
      <c r="F49" s="147" t="s">
        <v>71</v>
      </c>
    </row>
  </sheetData>
  <sortState xmlns:xlrd2="http://schemas.microsoft.com/office/spreadsheetml/2017/richdata2" ref="B5:F14">
    <sortCondition ref="C5:C14"/>
    <sortCondition ref="B5:B14"/>
  </sortState>
  <hyperlinks>
    <hyperlink ref="D1" location="Index!A1" display="Back" xr:uid="{00000000-0004-0000-0200-000000000000}"/>
  </hyperlinks>
  <pageMargins left="0.7" right="0.7" top="0.75" bottom="0.75" header="0.3" footer="0.3"/>
  <pageSetup orientation="portrait" horizontalDpi="90" verticalDpi="9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37"/>
  <sheetViews>
    <sheetView workbookViewId="0">
      <selection activeCell="A22" sqref="A22"/>
    </sheetView>
  </sheetViews>
  <sheetFormatPr defaultColWidth="9.140625" defaultRowHeight="15"/>
  <cols>
    <col min="1" max="1" width="75" style="23" customWidth="1"/>
    <col min="2" max="2" width="18.28515625" style="9" customWidth="1"/>
    <col min="3" max="4" width="9.7109375" style="9" bestFit="1" customWidth="1"/>
    <col min="5" max="5" width="52.28515625" style="23" customWidth="1"/>
    <col min="6" max="16384" width="9.140625" style="9"/>
  </cols>
  <sheetData>
    <row r="1" spans="1:5">
      <c r="A1" s="23" t="s">
        <v>16</v>
      </c>
      <c r="B1" s="67">
        <v>45216</v>
      </c>
      <c r="C1" s="63" t="s">
        <v>17</v>
      </c>
    </row>
    <row r="2" spans="1:5">
      <c r="A2" s="23" t="s">
        <v>18</v>
      </c>
      <c r="B2" s="9" t="s">
        <v>105</v>
      </c>
    </row>
    <row r="5" spans="1:5" ht="21.75" thickBot="1">
      <c r="A5" s="189" t="s">
        <v>509</v>
      </c>
      <c r="B5" s="189"/>
      <c r="C5" s="189"/>
      <c r="D5" s="189"/>
      <c r="E5" s="189"/>
    </row>
    <row r="6" spans="1:5">
      <c r="A6" s="190" t="s">
        <v>33</v>
      </c>
      <c r="B6" s="192" t="s">
        <v>34</v>
      </c>
      <c r="C6" s="187">
        <v>2025</v>
      </c>
      <c r="D6" s="187">
        <v>2028</v>
      </c>
      <c r="E6" s="185" t="s">
        <v>35</v>
      </c>
    </row>
    <row r="7" spans="1:5" ht="15.75" thickBot="1">
      <c r="A7" s="191"/>
      <c r="B7" s="193"/>
      <c r="C7" s="188"/>
      <c r="D7" s="188"/>
      <c r="E7" s="186"/>
    </row>
    <row r="8" spans="1:5" ht="30">
      <c r="A8" s="166" t="s">
        <v>515</v>
      </c>
      <c r="B8" s="167" t="s">
        <v>182</v>
      </c>
      <c r="C8" s="167" t="s">
        <v>71</v>
      </c>
      <c r="D8" s="167" t="s">
        <v>71</v>
      </c>
      <c r="E8" s="168" t="s">
        <v>510</v>
      </c>
    </row>
    <row r="9" spans="1:5" ht="30">
      <c r="A9" s="92" t="s">
        <v>517</v>
      </c>
      <c r="B9" s="90"/>
      <c r="C9" s="90" t="s">
        <v>71</v>
      </c>
      <c r="D9" s="90" t="s">
        <v>71</v>
      </c>
      <c r="E9" s="91" t="s">
        <v>492</v>
      </c>
    </row>
    <row r="10" spans="1:5">
      <c r="A10" s="101" t="s">
        <v>518</v>
      </c>
      <c r="B10" s="102" t="s">
        <v>185</v>
      </c>
      <c r="C10" s="102" t="s">
        <v>71</v>
      </c>
      <c r="D10" s="102" t="s">
        <v>71</v>
      </c>
      <c r="E10" s="103" t="s">
        <v>487</v>
      </c>
    </row>
    <row r="11" spans="1:5">
      <c r="A11" s="101" t="s">
        <v>519</v>
      </c>
      <c r="B11" s="102" t="s">
        <v>182</v>
      </c>
      <c r="C11" s="102" t="s">
        <v>71</v>
      </c>
      <c r="D11" s="102" t="s">
        <v>71</v>
      </c>
      <c r="E11" s="103" t="s">
        <v>487</v>
      </c>
    </row>
    <row r="12" spans="1:5" ht="30">
      <c r="A12" s="92" t="s">
        <v>520</v>
      </c>
      <c r="B12" s="90" t="s">
        <v>184</v>
      </c>
      <c r="C12" s="90" t="s">
        <v>71</v>
      </c>
      <c r="D12" s="90" t="s">
        <v>71</v>
      </c>
      <c r="E12" s="117" t="s">
        <v>511</v>
      </c>
    </row>
    <row r="13" spans="1:5" ht="30">
      <c r="A13" s="92" t="s">
        <v>521</v>
      </c>
      <c r="B13" s="90" t="s">
        <v>190</v>
      </c>
      <c r="C13" s="90"/>
      <c r="D13" s="90" t="s">
        <v>71</v>
      </c>
      <c r="E13" s="91" t="s">
        <v>488</v>
      </c>
    </row>
    <row r="14" spans="1:5" ht="30">
      <c r="A14" s="178" t="s">
        <v>522</v>
      </c>
      <c r="B14" s="118" t="s">
        <v>486</v>
      </c>
      <c r="C14" s="118"/>
      <c r="D14" s="108" t="s">
        <v>71</v>
      </c>
      <c r="E14" s="91" t="s">
        <v>489</v>
      </c>
    </row>
    <row r="15" spans="1:5" ht="30">
      <c r="A15" s="120" t="s">
        <v>523</v>
      </c>
      <c r="B15" s="118" t="s">
        <v>486</v>
      </c>
      <c r="C15" s="99"/>
      <c r="D15" s="100" t="s">
        <v>71</v>
      </c>
      <c r="E15" s="91" t="s">
        <v>490</v>
      </c>
    </row>
    <row r="16" spans="1:5" ht="30">
      <c r="A16" s="120" t="s">
        <v>524</v>
      </c>
      <c r="B16" s="118" t="s">
        <v>486</v>
      </c>
      <c r="C16" s="123"/>
      <c r="D16" s="100" t="s">
        <v>71</v>
      </c>
      <c r="E16" s="91" t="s">
        <v>491</v>
      </c>
    </row>
    <row r="17" spans="1:5" ht="30">
      <c r="A17" s="164" t="s">
        <v>525</v>
      </c>
      <c r="B17" s="108" t="s">
        <v>183</v>
      </c>
      <c r="C17" s="123" t="s">
        <v>71</v>
      </c>
      <c r="D17" s="100" t="s">
        <v>71</v>
      </c>
      <c r="E17" s="91" t="s">
        <v>512</v>
      </c>
    </row>
    <row r="18" spans="1:5" ht="30">
      <c r="A18" s="107" t="s">
        <v>526</v>
      </c>
      <c r="B18" s="108" t="s">
        <v>183</v>
      </c>
      <c r="C18" s="90" t="s">
        <v>71</v>
      </c>
      <c r="D18" s="90" t="s">
        <v>71</v>
      </c>
      <c r="E18" s="91" t="s">
        <v>513</v>
      </c>
    </row>
    <row r="19" spans="1:5" ht="45">
      <c r="A19" s="107" t="s">
        <v>527</v>
      </c>
      <c r="B19" s="108" t="s">
        <v>486</v>
      </c>
      <c r="C19" s="90" t="s">
        <v>71</v>
      </c>
      <c r="D19" s="90" t="s">
        <v>71</v>
      </c>
      <c r="E19" s="91" t="s">
        <v>495</v>
      </c>
    </row>
    <row r="20" spans="1:5" ht="30">
      <c r="A20" s="107" t="s">
        <v>528</v>
      </c>
      <c r="B20" s="108" t="s">
        <v>486</v>
      </c>
      <c r="C20" s="90" t="s">
        <v>71</v>
      </c>
      <c r="D20" s="90" t="s">
        <v>71</v>
      </c>
      <c r="E20" s="91" t="s">
        <v>496</v>
      </c>
    </row>
    <row r="21" spans="1:5" ht="30">
      <c r="A21" s="107" t="s">
        <v>529</v>
      </c>
      <c r="B21" s="108" t="s">
        <v>486</v>
      </c>
      <c r="C21" s="90" t="s">
        <v>71</v>
      </c>
      <c r="D21" s="90" t="s">
        <v>71</v>
      </c>
      <c r="E21" s="91" t="s">
        <v>497</v>
      </c>
    </row>
    <row r="22" spans="1:5" ht="30">
      <c r="A22" s="107" t="s">
        <v>530</v>
      </c>
      <c r="B22" s="108" t="s">
        <v>182</v>
      </c>
      <c r="C22" s="90" t="s">
        <v>71</v>
      </c>
      <c r="D22" s="90" t="s">
        <v>71</v>
      </c>
      <c r="E22" s="91" t="s">
        <v>516</v>
      </c>
    </row>
    <row r="23" spans="1:5" ht="30">
      <c r="A23" s="107" t="s">
        <v>531</v>
      </c>
      <c r="B23" s="108" t="s">
        <v>182</v>
      </c>
      <c r="C23" s="90"/>
      <c r="D23" s="90" t="s">
        <v>71</v>
      </c>
      <c r="E23" s="91" t="s">
        <v>516</v>
      </c>
    </row>
    <row r="24" spans="1:5" ht="30">
      <c r="A24" s="107" t="s">
        <v>535</v>
      </c>
      <c r="B24" s="108" t="s">
        <v>182</v>
      </c>
      <c r="C24" s="90"/>
      <c r="D24" s="90" t="s">
        <v>71</v>
      </c>
      <c r="E24" s="91" t="s">
        <v>536</v>
      </c>
    </row>
    <row r="25" spans="1:5" ht="45">
      <c r="A25" s="107" t="s">
        <v>532</v>
      </c>
      <c r="B25" s="108" t="s">
        <v>184</v>
      </c>
      <c r="C25" s="90" t="s">
        <v>71</v>
      </c>
      <c r="D25" s="90" t="s">
        <v>71</v>
      </c>
      <c r="E25" s="91" t="s">
        <v>498</v>
      </c>
    </row>
    <row r="26" spans="1:5" ht="30">
      <c r="A26" s="107" t="s">
        <v>533</v>
      </c>
      <c r="B26" s="108" t="s">
        <v>182</v>
      </c>
      <c r="C26" s="90"/>
      <c r="D26" s="90" t="s">
        <v>71</v>
      </c>
      <c r="E26" s="91" t="s">
        <v>499</v>
      </c>
    </row>
    <row r="27" spans="1:5" ht="90">
      <c r="A27" s="107" t="s">
        <v>534</v>
      </c>
      <c r="B27" s="108" t="s">
        <v>182</v>
      </c>
      <c r="C27" s="90" t="s">
        <v>71</v>
      </c>
      <c r="D27" s="90" t="s">
        <v>71</v>
      </c>
      <c r="E27" s="91" t="s">
        <v>514</v>
      </c>
    </row>
    <row r="28" spans="1:5">
      <c r="A28" s="165"/>
      <c r="B28" s="156"/>
      <c r="C28" s="122"/>
      <c r="D28" s="122"/>
      <c r="E28" s="119"/>
    </row>
    <row r="29" spans="1:5" ht="15.75" thickBot="1">
      <c r="A29" s="93"/>
      <c r="B29" s="122"/>
      <c r="C29" s="122"/>
      <c r="D29" s="82"/>
      <c r="E29" s="94"/>
    </row>
    <row r="30" spans="1:5">
      <c r="A30" s="181" t="s">
        <v>36</v>
      </c>
      <c r="B30" s="183" t="s">
        <v>34</v>
      </c>
      <c r="C30" s="187" t="s">
        <v>107</v>
      </c>
      <c r="D30" s="187" t="s">
        <v>108</v>
      </c>
      <c r="E30" s="185" t="s">
        <v>35</v>
      </c>
    </row>
    <row r="31" spans="1:5" ht="15.75" thickBot="1">
      <c r="A31" s="182"/>
      <c r="B31" s="184"/>
      <c r="C31" s="188"/>
      <c r="D31" s="188"/>
      <c r="E31" s="186"/>
    </row>
    <row r="32" spans="1:5">
      <c r="A32" s="169" t="s">
        <v>494</v>
      </c>
      <c r="B32" s="167"/>
      <c r="C32" s="167" t="s">
        <v>71</v>
      </c>
      <c r="D32" s="167" t="s">
        <v>71</v>
      </c>
      <c r="E32" s="170" t="s">
        <v>493</v>
      </c>
    </row>
    <row r="33" spans="1:5">
      <c r="A33" s="93"/>
      <c r="B33" s="82"/>
      <c r="C33" s="82"/>
      <c r="D33" s="82"/>
      <c r="E33" s="94"/>
    </row>
    <row r="34" spans="1:5" ht="15.75" thickBot="1">
      <c r="A34" s="93"/>
      <c r="B34" s="95"/>
      <c r="C34" s="95"/>
      <c r="D34" s="95"/>
      <c r="E34" s="93"/>
    </row>
    <row r="35" spans="1:5">
      <c r="A35" s="181" t="s">
        <v>70</v>
      </c>
      <c r="B35" s="183" t="s">
        <v>34</v>
      </c>
      <c r="C35" s="187" t="s">
        <v>107</v>
      </c>
      <c r="D35" s="187" t="s">
        <v>108</v>
      </c>
      <c r="E35" s="185" t="s">
        <v>35</v>
      </c>
    </row>
    <row r="36" spans="1:5" ht="15.75" thickBot="1">
      <c r="A36" s="182"/>
      <c r="B36" s="184"/>
      <c r="C36" s="188"/>
      <c r="D36" s="188"/>
      <c r="E36" s="186"/>
    </row>
    <row r="37" spans="1:5">
      <c r="A37" s="171"/>
      <c r="B37" s="172"/>
      <c r="C37" s="173"/>
      <c r="D37" s="173"/>
      <c r="E37" s="171"/>
    </row>
  </sheetData>
  <autoFilter ref="A7:E27" xr:uid="{00000000-0001-0000-0300-000000000000}"/>
  <sortState xmlns:xlrd2="http://schemas.microsoft.com/office/spreadsheetml/2017/richdata2" ref="A37:E39">
    <sortCondition ref="B37:B39"/>
    <sortCondition ref="A37:A39"/>
  </sortState>
  <mergeCells count="16">
    <mergeCell ref="A30:A31"/>
    <mergeCell ref="B30:B31"/>
    <mergeCell ref="E30:E31"/>
    <mergeCell ref="A5:E5"/>
    <mergeCell ref="A6:A7"/>
    <mergeCell ref="B6:B7"/>
    <mergeCell ref="E6:E7"/>
    <mergeCell ref="C6:C7"/>
    <mergeCell ref="D6:D7"/>
    <mergeCell ref="C30:C31"/>
    <mergeCell ref="D30:D31"/>
    <mergeCell ref="A35:A36"/>
    <mergeCell ref="B35:B36"/>
    <mergeCell ref="E35:E36"/>
    <mergeCell ref="C35:C36"/>
    <mergeCell ref="D35:D36"/>
  </mergeCells>
  <hyperlinks>
    <hyperlink ref="C1" location="Index!A1" display="Back" xr:uid="{00000000-0004-0000-0300-000000000000}"/>
  </hyperlink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11"/>
  <sheetViews>
    <sheetView workbookViewId="0">
      <selection activeCell="E21" sqref="E21"/>
    </sheetView>
  </sheetViews>
  <sheetFormatPr defaultRowHeight="15"/>
  <cols>
    <col min="1" max="1" width="27.85546875" bestFit="1" customWidth="1"/>
    <col min="2" max="2" width="26.42578125" bestFit="1" customWidth="1"/>
    <col min="3" max="3" width="9.7109375" bestFit="1" customWidth="1"/>
    <col min="5" max="5" width="21.140625" customWidth="1"/>
    <col min="12" max="12" width="9.42578125" customWidth="1"/>
  </cols>
  <sheetData>
    <row r="1" spans="1:6">
      <c r="A1" t="s">
        <v>16</v>
      </c>
      <c r="B1" s="67">
        <v>45069</v>
      </c>
      <c r="C1" s="62" t="s">
        <v>17</v>
      </c>
    </row>
    <row r="2" spans="1:6">
      <c r="A2" t="s">
        <v>18</v>
      </c>
      <c r="B2" t="s">
        <v>105</v>
      </c>
    </row>
    <row r="3" spans="1:6" s="14" customFormat="1"/>
    <row r="4" spans="1:6">
      <c r="A4" s="14"/>
      <c r="B4" s="14"/>
      <c r="C4" s="14"/>
      <c r="D4" s="14"/>
      <c r="E4" s="14"/>
    </row>
    <row r="5" spans="1:6">
      <c r="A5" s="32" t="s">
        <v>77</v>
      </c>
      <c r="B5" s="32" t="s">
        <v>78</v>
      </c>
      <c r="C5" s="54" t="s">
        <v>107</v>
      </c>
      <c r="D5" s="54" t="s">
        <v>108</v>
      </c>
      <c r="E5" s="54" t="s">
        <v>79</v>
      </c>
    </row>
    <row r="6" spans="1:6" s="14" customFormat="1">
      <c r="A6" s="151" t="s">
        <v>438</v>
      </c>
      <c r="B6" s="53" t="s">
        <v>415</v>
      </c>
      <c r="C6" s="61" t="s">
        <v>71</v>
      </c>
      <c r="D6" s="61" t="s">
        <v>71</v>
      </c>
      <c r="E6" s="108" t="s">
        <v>505</v>
      </c>
      <c r="F6" s="9"/>
    </row>
    <row r="7" spans="1:6" s="14" customFormat="1" ht="13.9" customHeight="1">
      <c r="A7" s="151" t="s">
        <v>439</v>
      </c>
      <c r="B7" s="53" t="s">
        <v>415</v>
      </c>
      <c r="C7" s="61" t="s">
        <v>71</v>
      </c>
      <c r="D7" s="61" t="s">
        <v>71</v>
      </c>
      <c r="E7" s="108" t="s">
        <v>505</v>
      </c>
    </row>
    <row r="8" spans="1:6">
      <c r="A8" s="151" t="s">
        <v>440</v>
      </c>
      <c r="B8" s="53" t="s">
        <v>416</v>
      </c>
      <c r="C8" s="61" t="s">
        <v>71</v>
      </c>
      <c r="D8" s="61" t="s">
        <v>71</v>
      </c>
      <c r="E8" s="108" t="s">
        <v>505</v>
      </c>
    </row>
    <row r="9" spans="1:6" s="14" customFormat="1">
      <c r="A9" s="151" t="s">
        <v>436</v>
      </c>
      <c r="B9" s="108" t="s">
        <v>437</v>
      </c>
      <c r="C9" s="61" t="s">
        <v>71</v>
      </c>
      <c r="D9" s="61" t="s">
        <v>71</v>
      </c>
      <c r="E9" s="108" t="s">
        <v>505</v>
      </c>
    </row>
    <row r="10" spans="1:6">
      <c r="A10" s="1"/>
    </row>
    <row r="11" spans="1:6" ht="30">
      <c r="A11" s="1" t="s">
        <v>414</v>
      </c>
    </row>
  </sheetData>
  <hyperlinks>
    <hyperlink ref="C1" location="Index!A1" display="Back" xr:uid="{00000000-0004-0000-0400-000000000000}"/>
  </hyperlinks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K132"/>
  <sheetViews>
    <sheetView workbookViewId="0"/>
  </sheetViews>
  <sheetFormatPr defaultColWidth="9.140625" defaultRowHeight="15"/>
  <cols>
    <col min="1" max="1" width="37.7109375" style="1" customWidth="1"/>
    <col min="2" max="2" width="33.42578125" style="14" customWidth="1"/>
    <col min="3" max="3" width="23" style="14" bestFit="1" customWidth="1"/>
    <col min="4" max="4" width="12.5703125" style="14" customWidth="1"/>
    <col min="5" max="5" width="14" style="14" customWidth="1"/>
    <col min="6" max="6" width="12.7109375" style="14" bestFit="1" customWidth="1"/>
    <col min="7" max="7" width="14.7109375" style="14" customWidth="1"/>
    <col min="8" max="8" width="17" style="14" customWidth="1"/>
    <col min="9" max="9" width="10.5703125" style="14" bestFit="1" customWidth="1"/>
    <col min="10" max="10" width="9.5703125" style="14" bestFit="1" customWidth="1"/>
    <col min="11" max="11" width="23.140625" style="14" customWidth="1"/>
    <col min="12" max="16384" width="9.140625" style="14"/>
  </cols>
  <sheetData>
    <row r="1" spans="1:11">
      <c r="A1" s="1" t="s">
        <v>16</v>
      </c>
      <c r="B1" s="67">
        <v>45147</v>
      </c>
      <c r="C1" s="62" t="s">
        <v>17</v>
      </c>
    </row>
    <row r="2" spans="1:11">
      <c r="A2" s="1" t="s">
        <v>18</v>
      </c>
      <c r="B2" s="15" t="s">
        <v>105</v>
      </c>
    </row>
    <row r="3" spans="1:11">
      <c r="A3" s="1" t="s">
        <v>90</v>
      </c>
      <c r="B3" s="67">
        <v>44958</v>
      </c>
    </row>
    <row r="4" spans="1:11">
      <c r="B4" s="67"/>
    </row>
    <row r="6" spans="1:11">
      <c r="A6" s="84" t="s">
        <v>97</v>
      </c>
    </row>
    <row r="7" spans="1:11" ht="66.75" customHeight="1">
      <c r="A7" s="34" t="s">
        <v>45</v>
      </c>
      <c r="B7" s="35" t="s">
        <v>46</v>
      </c>
      <c r="C7" s="35" t="s">
        <v>47</v>
      </c>
      <c r="D7" s="36" t="s">
        <v>48</v>
      </c>
      <c r="E7" s="35" t="s">
        <v>49</v>
      </c>
      <c r="F7" s="37" t="s">
        <v>50</v>
      </c>
      <c r="G7" s="34" t="s">
        <v>51</v>
      </c>
      <c r="H7" s="34" t="s">
        <v>52</v>
      </c>
      <c r="I7" s="35">
        <v>2025</v>
      </c>
      <c r="J7" s="35">
        <v>2028</v>
      </c>
      <c r="K7" s="35" t="s">
        <v>35</v>
      </c>
    </row>
    <row r="8" spans="1:11">
      <c r="A8" s="6" t="s">
        <v>200</v>
      </c>
      <c r="B8" s="6" t="s">
        <v>281</v>
      </c>
      <c r="C8" s="6" t="s">
        <v>362</v>
      </c>
      <c r="D8" s="111">
        <v>45562</v>
      </c>
      <c r="E8" s="112" t="s">
        <v>410</v>
      </c>
      <c r="F8" s="6">
        <v>152.30000000000001</v>
      </c>
      <c r="G8" s="6"/>
      <c r="H8" s="140">
        <v>44868</v>
      </c>
      <c r="I8" s="48" t="s">
        <v>71</v>
      </c>
      <c r="J8" s="48" t="s">
        <v>71</v>
      </c>
      <c r="K8" s="38"/>
    </row>
    <row r="9" spans="1:11">
      <c r="A9" s="6" t="s">
        <v>201</v>
      </c>
      <c r="B9" s="6" t="s">
        <v>282</v>
      </c>
      <c r="C9" s="6" t="s">
        <v>362</v>
      </c>
      <c r="D9" s="111">
        <v>45138</v>
      </c>
      <c r="E9" s="112" t="s">
        <v>411</v>
      </c>
      <c r="F9" s="6">
        <v>163.19999999999999</v>
      </c>
      <c r="G9" s="6"/>
      <c r="H9" s="140">
        <v>44694</v>
      </c>
      <c r="I9" s="48" t="s">
        <v>71</v>
      </c>
      <c r="J9" s="48" t="s">
        <v>71</v>
      </c>
      <c r="K9" s="38"/>
    </row>
    <row r="10" spans="1:11">
      <c r="A10" s="6" t="s">
        <v>202</v>
      </c>
      <c r="B10" s="6" t="s">
        <v>283</v>
      </c>
      <c r="C10" s="6" t="s">
        <v>363</v>
      </c>
      <c r="D10" s="111">
        <v>45444</v>
      </c>
      <c r="E10" s="112" t="s">
        <v>410</v>
      </c>
      <c r="F10" s="6">
        <v>112</v>
      </c>
      <c r="G10" s="6"/>
      <c r="H10" s="140">
        <v>44797</v>
      </c>
      <c r="I10" s="48" t="s">
        <v>71</v>
      </c>
      <c r="J10" s="48" t="s">
        <v>71</v>
      </c>
      <c r="K10" s="38"/>
    </row>
    <row r="11" spans="1:11">
      <c r="A11" s="6" t="s">
        <v>203</v>
      </c>
      <c r="B11" s="6" t="s">
        <v>284</v>
      </c>
      <c r="C11" s="6" t="s">
        <v>364</v>
      </c>
      <c r="D11" s="111">
        <v>45596</v>
      </c>
      <c r="E11" s="112" t="s">
        <v>411</v>
      </c>
      <c r="F11" s="6">
        <v>375.1</v>
      </c>
      <c r="G11" s="6"/>
      <c r="H11" s="140">
        <v>44761</v>
      </c>
      <c r="I11" s="48" t="s">
        <v>71</v>
      </c>
      <c r="J11" s="48" t="s">
        <v>71</v>
      </c>
      <c r="K11" s="38"/>
    </row>
    <row r="12" spans="1:11">
      <c r="A12" s="6" t="s">
        <v>204</v>
      </c>
      <c r="B12" s="6" t="s">
        <v>285</v>
      </c>
      <c r="C12" s="6" t="s">
        <v>365</v>
      </c>
      <c r="D12" s="111">
        <v>45066</v>
      </c>
      <c r="E12" s="112" t="s">
        <v>410</v>
      </c>
      <c r="F12" s="6">
        <v>50</v>
      </c>
      <c r="G12" s="6"/>
      <c r="H12" s="140">
        <v>44678</v>
      </c>
      <c r="I12" s="48" t="s">
        <v>71</v>
      </c>
      <c r="J12" s="48" t="s">
        <v>71</v>
      </c>
      <c r="K12" s="38"/>
    </row>
    <row r="13" spans="1:11">
      <c r="A13" s="6" t="s">
        <v>205</v>
      </c>
      <c r="B13" s="6" t="s">
        <v>286</v>
      </c>
      <c r="C13" s="6" t="s">
        <v>366</v>
      </c>
      <c r="D13" s="111">
        <v>45366</v>
      </c>
      <c r="E13" s="112" t="s">
        <v>410</v>
      </c>
      <c r="F13" s="6">
        <v>514.1</v>
      </c>
      <c r="G13" s="6"/>
      <c r="H13" s="140">
        <v>44957</v>
      </c>
      <c r="I13" s="48" t="s">
        <v>71</v>
      </c>
      <c r="J13" s="48" t="s">
        <v>71</v>
      </c>
      <c r="K13" s="38"/>
    </row>
    <row r="14" spans="1:11">
      <c r="A14" s="6" t="s">
        <v>206</v>
      </c>
      <c r="B14" s="6" t="s">
        <v>287</v>
      </c>
      <c r="C14" s="6" t="s">
        <v>365</v>
      </c>
      <c r="D14" s="111">
        <v>45016</v>
      </c>
      <c r="E14" s="112" t="s">
        <v>410</v>
      </c>
      <c r="F14" s="6">
        <v>145</v>
      </c>
      <c r="G14" s="6"/>
      <c r="H14" s="140">
        <v>44602</v>
      </c>
      <c r="I14" s="48" t="s">
        <v>71</v>
      </c>
      <c r="J14" s="48" t="s">
        <v>71</v>
      </c>
      <c r="K14" s="38"/>
    </row>
    <row r="15" spans="1:11">
      <c r="A15" s="6" t="s">
        <v>207</v>
      </c>
      <c r="B15" s="6" t="s">
        <v>288</v>
      </c>
      <c r="C15" s="6" t="s">
        <v>367</v>
      </c>
      <c r="D15" s="111">
        <v>45586</v>
      </c>
      <c r="E15" s="112" t="s">
        <v>412</v>
      </c>
      <c r="F15" s="6">
        <v>50</v>
      </c>
      <c r="G15" s="6"/>
      <c r="H15" s="140">
        <v>44776</v>
      </c>
      <c r="I15" s="48" t="s">
        <v>71</v>
      </c>
      <c r="J15" s="48" t="s">
        <v>71</v>
      </c>
      <c r="K15" s="38"/>
    </row>
    <row r="16" spans="1:11">
      <c r="A16" s="6" t="s">
        <v>208</v>
      </c>
      <c r="B16" s="6" t="s">
        <v>289</v>
      </c>
      <c r="C16" s="6" t="s">
        <v>368</v>
      </c>
      <c r="D16" s="111">
        <v>44986</v>
      </c>
      <c r="E16" s="112" t="s">
        <v>411</v>
      </c>
      <c r="F16" s="6">
        <v>171.8</v>
      </c>
      <c r="G16" s="6"/>
      <c r="H16" s="140">
        <v>44672</v>
      </c>
      <c r="I16" s="48" t="s">
        <v>71</v>
      </c>
      <c r="J16" s="48" t="s">
        <v>71</v>
      </c>
      <c r="K16" s="38"/>
    </row>
    <row r="17" spans="1:11">
      <c r="A17" s="6" t="s">
        <v>209</v>
      </c>
      <c r="B17" s="6" t="s">
        <v>290</v>
      </c>
      <c r="C17" s="6" t="s">
        <v>369</v>
      </c>
      <c r="D17" s="111">
        <v>44895</v>
      </c>
      <c r="E17" s="112" t="s">
        <v>411</v>
      </c>
      <c r="F17" s="6">
        <v>196.8</v>
      </c>
      <c r="G17" s="6"/>
      <c r="H17" s="140">
        <v>44683</v>
      </c>
      <c r="I17" s="48" t="s">
        <v>71</v>
      </c>
      <c r="J17" s="48" t="s">
        <v>71</v>
      </c>
      <c r="K17" s="38"/>
    </row>
    <row r="18" spans="1:11">
      <c r="A18" s="6" t="s">
        <v>210</v>
      </c>
      <c r="B18" s="6" t="s">
        <v>291</v>
      </c>
      <c r="C18" s="6" t="s">
        <v>370</v>
      </c>
      <c r="D18" s="111">
        <v>45289</v>
      </c>
      <c r="E18" s="112" t="s">
        <v>410</v>
      </c>
      <c r="F18" s="6">
        <v>201.1</v>
      </c>
      <c r="G18" s="6"/>
      <c r="H18" s="140">
        <v>44771</v>
      </c>
      <c r="I18" s="48" t="s">
        <v>71</v>
      </c>
      <c r="J18" s="48" t="s">
        <v>71</v>
      </c>
      <c r="K18" s="38"/>
    </row>
    <row r="19" spans="1:11">
      <c r="A19" s="6" t="s">
        <v>211</v>
      </c>
      <c r="B19" s="6" t="s">
        <v>292</v>
      </c>
      <c r="C19" s="6" t="s">
        <v>371</v>
      </c>
      <c r="D19" s="111">
        <v>45291</v>
      </c>
      <c r="E19" s="112" t="s">
        <v>410</v>
      </c>
      <c r="F19" s="6">
        <v>163</v>
      </c>
      <c r="G19" s="6"/>
      <c r="H19" s="140">
        <v>44831</v>
      </c>
      <c r="I19" s="48" t="s">
        <v>71</v>
      </c>
      <c r="J19" s="48" t="s">
        <v>71</v>
      </c>
      <c r="K19" s="38"/>
    </row>
    <row r="20" spans="1:11">
      <c r="A20" s="6" t="s">
        <v>212</v>
      </c>
      <c r="B20" s="6" t="s">
        <v>293</v>
      </c>
      <c r="C20" s="6" t="s">
        <v>371</v>
      </c>
      <c r="D20" s="111">
        <v>45092</v>
      </c>
      <c r="E20" s="112" t="s">
        <v>412</v>
      </c>
      <c r="F20" s="6">
        <v>40.4</v>
      </c>
      <c r="G20" s="6"/>
      <c r="H20" s="140">
        <v>44831</v>
      </c>
      <c r="I20" s="48" t="s">
        <v>71</v>
      </c>
      <c r="J20" s="48" t="s">
        <v>71</v>
      </c>
      <c r="K20" s="38"/>
    </row>
    <row r="21" spans="1:11">
      <c r="A21" s="6" t="s">
        <v>213</v>
      </c>
      <c r="B21" s="6" t="s">
        <v>294</v>
      </c>
      <c r="C21" s="6" t="s">
        <v>372</v>
      </c>
      <c r="D21" s="111">
        <v>45230</v>
      </c>
      <c r="E21" s="112" t="s">
        <v>410</v>
      </c>
      <c r="F21" s="6">
        <v>244.9</v>
      </c>
      <c r="G21" s="6"/>
      <c r="H21" s="140">
        <v>44868</v>
      </c>
      <c r="I21" s="48" t="s">
        <v>71</v>
      </c>
      <c r="J21" s="48" t="s">
        <v>71</v>
      </c>
      <c r="K21" s="38"/>
    </row>
    <row r="22" spans="1:11">
      <c r="A22" s="6" t="s">
        <v>214</v>
      </c>
      <c r="B22" s="6" t="s">
        <v>295</v>
      </c>
      <c r="C22" s="6" t="s">
        <v>362</v>
      </c>
      <c r="D22" s="111">
        <v>45444</v>
      </c>
      <c r="E22" s="112" t="s">
        <v>410</v>
      </c>
      <c r="F22" s="6">
        <v>254.9</v>
      </c>
      <c r="G22" s="6"/>
      <c r="H22" s="140">
        <v>44903</v>
      </c>
      <c r="I22" s="48" t="s">
        <v>71</v>
      </c>
      <c r="J22" s="48" t="s">
        <v>71</v>
      </c>
      <c r="K22" s="6"/>
    </row>
    <row r="23" spans="1:11">
      <c r="A23" s="6" t="s">
        <v>215</v>
      </c>
      <c r="B23" s="6" t="s">
        <v>296</v>
      </c>
      <c r="C23" s="6" t="s">
        <v>373</v>
      </c>
      <c r="D23" s="111">
        <v>45657</v>
      </c>
      <c r="E23" s="112" t="s">
        <v>410</v>
      </c>
      <c r="F23" s="6">
        <v>261</v>
      </c>
      <c r="G23" s="6"/>
      <c r="H23" s="140">
        <v>44837</v>
      </c>
      <c r="I23" s="48" t="s">
        <v>71</v>
      </c>
      <c r="J23" s="48" t="s">
        <v>71</v>
      </c>
      <c r="K23" s="6"/>
    </row>
    <row r="24" spans="1:11">
      <c r="A24" s="6" t="s">
        <v>216</v>
      </c>
      <c r="B24" s="6" t="s">
        <v>297</v>
      </c>
      <c r="C24" s="6" t="s">
        <v>374</v>
      </c>
      <c r="D24" s="111">
        <v>45597</v>
      </c>
      <c r="E24" s="112" t="s">
        <v>410</v>
      </c>
      <c r="F24" s="6">
        <v>150</v>
      </c>
      <c r="G24" s="6"/>
      <c r="H24" s="140">
        <v>44900</v>
      </c>
      <c r="I24" s="48" t="s">
        <v>71</v>
      </c>
      <c r="J24" s="48" t="s">
        <v>71</v>
      </c>
      <c r="K24" s="6"/>
    </row>
    <row r="25" spans="1:11">
      <c r="A25" s="6" t="s">
        <v>217</v>
      </c>
      <c r="B25" s="6" t="s">
        <v>298</v>
      </c>
      <c r="C25" s="6" t="s">
        <v>365</v>
      </c>
      <c r="D25" s="111">
        <v>44926</v>
      </c>
      <c r="E25" s="112" t="s">
        <v>410</v>
      </c>
      <c r="F25" s="6">
        <v>203.5</v>
      </c>
      <c r="G25" s="6"/>
      <c r="H25" s="140">
        <v>44641</v>
      </c>
      <c r="I25" s="48" t="s">
        <v>71</v>
      </c>
      <c r="J25" s="48" t="s">
        <v>71</v>
      </c>
      <c r="K25" s="6"/>
    </row>
    <row r="26" spans="1:11">
      <c r="A26" s="6" t="s">
        <v>218</v>
      </c>
      <c r="B26" s="6" t="s">
        <v>299</v>
      </c>
      <c r="C26" s="6" t="s">
        <v>375</v>
      </c>
      <c r="D26" s="111">
        <v>45657</v>
      </c>
      <c r="E26" s="112" t="s">
        <v>410</v>
      </c>
      <c r="F26" s="6">
        <v>617.1</v>
      </c>
      <c r="G26" s="6"/>
      <c r="H26" s="140">
        <v>44831</v>
      </c>
      <c r="I26" s="48" t="s">
        <v>71</v>
      </c>
      <c r="J26" s="48" t="s">
        <v>71</v>
      </c>
      <c r="K26" s="6"/>
    </row>
    <row r="27" spans="1:11">
      <c r="A27" s="6" t="s">
        <v>219</v>
      </c>
      <c r="B27" s="6" t="s">
        <v>300</v>
      </c>
      <c r="C27" s="6" t="s">
        <v>376</v>
      </c>
      <c r="D27" s="111">
        <v>45412</v>
      </c>
      <c r="E27" s="112" t="s">
        <v>410</v>
      </c>
      <c r="F27" s="6">
        <v>246.3</v>
      </c>
      <c r="G27" s="6"/>
      <c r="H27" s="140">
        <v>44841</v>
      </c>
      <c r="I27" s="48" t="s">
        <v>71</v>
      </c>
      <c r="J27" s="48" t="s">
        <v>71</v>
      </c>
      <c r="K27" s="6"/>
    </row>
    <row r="28" spans="1:11">
      <c r="A28" s="6" t="s">
        <v>220</v>
      </c>
      <c r="B28" s="6" t="s">
        <v>301</v>
      </c>
      <c r="C28" s="6" t="s">
        <v>377</v>
      </c>
      <c r="D28" s="111">
        <v>45230</v>
      </c>
      <c r="E28" s="112" t="s">
        <v>410</v>
      </c>
      <c r="F28" s="6">
        <v>221.8</v>
      </c>
      <c r="G28" s="6"/>
      <c r="H28" s="140">
        <v>44812</v>
      </c>
      <c r="I28" s="48" t="s">
        <v>71</v>
      </c>
      <c r="J28" s="48" t="s">
        <v>71</v>
      </c>
      <c r="K28" s="6"/>
    </row>
    <row r="29" spans="1:11">
      <c r="A29" s="6" t="s">
        <v>221</v>
      </c>
      <c r="B29" s="6" t="s">
        <v>302</v>
      </c>
      <c r="C29" s="6" t="s">
        <v>362</v>
      </c>
      <c r="D29" s="111">
        <v>45382</v>
      </c>
      <c r="E29" s="112" t="s">
        <v>410</v>
      </c>
      <c r="F29" s="6">
        <v>353.4</v>
      </c>
      <c r="G29" s="6"/>
      <c r="H29" s="140">
        <v>44960</v>
      </c>
      <c r="I29" s="48" t="s">
        <v>71</v>
      </c>
      <c r="J29" s="48" t="s">
        <v>71</v>
      </c>
      <c r="K29" s="6"/>
    </row>
    <row r="30" spans="1:11">
      <c r="A30" s="6" t="s">
        <v>222</v>
      </c>
      <c r="B30" s="6" t="s">
        <v>303</v>
      </c>
      <c r="C30" s="6" t="s">
        <v>378</v>
      </c>
      <c r="D30" s="111">
        <v>44926</v>
      </c>
      <c r="E30" s="112" t="s">
        <v>411</v>
      </c>
      <c r="F30" s="6">
        <v>499.1</v>
      </c>
      <c r="G30" s="6"/>
      <c r="H30" s="140">
        <v>44651</v>
      </c>
      <c r="I30" s="48" t="s">
        <v>71</v>
      </c>
      <c r="J30" s="48" t="s">
        <v>71</v>
      </c>
      <c r="K30" s="6"/>
    </row>
    <row r="31" spans="1:11">
      <c r="A31" s="6" t="s">
        <v>223</v>
      </c>
      <c r="B31" s="6" t="s">
        <v>304</v>
      </c>
      <c r="C31" s="6" t="s">
        <v>379</v>
      </c>
      <c r="D31" s="111">
        <v>45275</v>
      </c>
      <c r="E31" s="112" t="s">
        <v>412</v>
      </c>
      <c r="F31" s="6">
        <v>155.04</v>
      </c>
      <c r="G31" s="6"/>
      <c r="H31" s="140">
        <v>44957</v>
      </c>
      <c r="I31" s="48" t="s">
        <v>71</v>
      </c>
      <c r="J31" s="48" t="s">
        <v>71</v>
      </c>
      <c r="K31" s="6"/>
    </row>
    <row r="32" spans="1:11">
      <c r="A32" s="6" t="s">
        <v>224</v>
      </c>
      <c r="B32" s="6" t="s">
        <v>305</v>
      </c>
      <c r="C32" s="6" t="s">
        <v>380</v>
      </c>
      <c r="D32" s="111">
        <v>45382</v>
      </c>
      <c r="E32" s="112" t="s">
        <v>410</v>
      </c>
      <c r="F32" s="6">
        <v>245</v>
      </c>
      <c r="G32" s="6"/>
      <c r="H32" s="140">
        <v>44791</v>
      </c>
      <c r="I32" s="48" t="s">
        <v>71</v>
      </c>
      <c r="J32" s="48" t="s">
        <v>71</v>
      </c>
      <c r="K32" s="6"/>
    </row>
    <row r="33" spans="1:11">
      <c r="A33" s="6" t="s">
        <v>225</v>
      </c>
      <c r="B33" s="6" t="s">
        <v>306</v>
      </c>
      <c r="C33" s="6" t="s">
        <v>375</v>
      </c>
      <c r="D33" s="111">
        <v>45014</v>
      </c>
      <c r="E33" s="112" t="s">
        <v>412</v>
      </c>
      <c r="F33" s="6">
        <v>70.5</v>
      </c>
      <c r="G33" s="6"/>
      <c r="H33" s="140">
        <v>44613</v>
      </c>
      <c r="I33" s="48" t="s">
        <v>71</v>
      </c>
      <c r="J33" s="48" t="s">
        <v>71</v>
      </c>
      <c r="K33" s="6"/>
    </row>
    <row r="34" spans="1:11">
      <c r="A34" s="113" t="s">
        <v>226</v>
      </c>
      <c r="B34" s="6" t="s">
        <v>307</v>
      </c>
      <c r="C34" s="6" t="s">
        <v>381</v>
      </c>
      <c r="D34" s="111">
        <v>45108</v>
      </c>
      <c r="E34" s="112" t="s">
        <v>412</v>
      </c>
      <c r="F34" s="6">
        <v>150.6</v>
      </c>
      <c r="G34" s="6"/>
      <c r="H34" s="140">
        <v>44860</v>
      </c>
      <c r="I34" s="48" t="s">
        <v>71</v>
      </c>
      <c r="J34" s="48" t="s">
        <v>71</v>
      </c>
      <c r="K34" s="6"/>
    </row>
    <row r="35" spans="1:11">
      <c r="A35" s="113" t="s">
        <v>227</v>
      </c>
      <c r="B35" s="6" t="s">
        <v>308</v>
      </c>
      <c r="C35" s="6" t="s">
        <v>375</v>
      </c>
      <c r="D35" s="111">
        <v>45282</v>
      </c>
      <c r="E35" s="112" t="s">
        <v>410</v>
      </c>
      <c r="F35" s="6">
        <v>206.3</v>
      </c>
      <c r="G35" s="6"/>
      <c r="H35" s="140">
        <v>44662</v>
      </c>
      <c r="I35" s="48" t="s">
        <v>71</v>
      </c>
      <c r="J35" s="48" t="s">
        <v>71</v>
      </c>
      <c r="K35" s="6"/>
    </row>
    <row r="36" spans="1:11" ht="15.75">
      <c r="A36" s="114" t="s">
        <v>228</v>
      </c>
      <c r="B36" s="115" t="s">
        <v>309</v>
      </c>
      <c r="C36" s="6" t="s">
        <v>382</v>
      </c>
      <c r="D36" s="111">
        <v>45229</v>
      </c>
      <c r="E36" s="112" t="s">
        <v>410</v>
      </c>
      <c r="F36" s="6">
        <v>240</v>
      </c>
      <c r="G36" s="6"/>
      <c r="H36" s="140">
        <v>44862</v>
      </c>
      <c r="I36" s="48" t="s">
        <v>71</v>
      </c>
      <c r="J36" s="48" t="s">
        <v>71</v>
      </c>
      <c r="K36" s="6"/>
    </row>
    <row r="37" spans="1:11" ht="15.75">
      <c r="A37" s="113" t="s">
        <v>229</v>
      </c>
      <c r="B37" s="115" t="s">
        <v>310</v>
      </c>
      <c r="C37" s="6" t="s">
        <v>383</v>
      </c>
      <c r="D37" s="111">
        <v>44755</v>
      </c>
      <c r="E37" s="112" t="s">
        <v>410</v>
      </c>
      <c r="F37" s="6">
        <v>253.8</v>
      </c>
      <c r="G37" s="6"/>
      <c r="H37" s="140">
        <v>44620</v>
      </c>
      <c r="I37" s="48" t="s">
        <v>71</v>
      </c>
      <c r="J37" s="48" t="s">
        <v>71</v>
      </c>
      <c r="K37" s="6"/>
    </row>
    <row r="38" spans="1:11" ht="15.75">
      <c r="A38" s="113" t="s">
        <v>230</v>
      </c>
      <c r="B38" s="115" t="s">
        <v>311</v>
      </c>
      <c r="C38" s="6" t="s">
        <v>384</v>
      </c>
      <c r="D38" s="111">
        <v>45275</v>
      </c>
      <c r="E38" s="112" t="s">
        <v>410</v>
      </c>
      <c r="F38" s="6">
        <v>152</v>
      </c>
      <c r="G38" s="56"/>
      <c r="H38" s="140">
        <v>44778</v>
      </c>
      <c r="I38" s="48" t="s">
        <v>71</v>
      </c>
      <c r="J38" s="48" t="s">
        <v>71</v>
      </c>
      <c r="K38" s="56"/>
    </row>
    <row r="39" spans="1:11" ht="15.75">
      <c r="A39" s="113" t="s">
        <v>231</v>
      </c>
      <c r="B39" s="115" t="s">
        <v>312</v>
      </c>
      <c r="C39" s="6" t="s">
        <v>385</v>
      </c>
      <c r="D39" s="111">
        <v>44985</v>
      </c>
      <c r="E39" s="112" t="s">
        <v>412</v>
      </c>
      <c r="F39" s="6">
        <v>103.6</v>
      </c>
      <c r="G39" s="56"/>
      <c r="H39" s="140">
        <v>44774</v>
      </c>
      <c r="I39" s="48" t="s">
        <v>71</v>
      </c>
      <c r="J39" s="48" t="s">
        <v>71</v>
      </c>
      <c r="K39" s="56"/>
    </row>
    <row r="40" spans="1:11" ht="15.75">
      <c r="A40" s="113" t="s">
        <v>232</v>
      </c>
      <c r="B40" s="115" t="s">
        <v>313</v>
      </c>
      <c r="C40" s="6" t="s">
        <v>380</v>
      </c>
      <c r="D40" s="111">
        <v>45261</v>
      </c>
      <c r="E40" s="112" t="s">
        <v>412</v>
      </c>
      <c r="F40" s="6">
        <v>103.8</v>
      </c>
      <c r="G40" s="56"/>
      <c r="H40" s="140">
        <v>44824</v>
      </c>
      <c r="I40" s="48" t="s">
        <v>71</v>
      </c>
      <c r="J40" s="48" t="s">
        <v>71</v>
      </c>
      <c r="K40" s="56"/>
    </row>
    <row r="41" spans="1:11" ht="15.75">
      <c r="A41" s="113" t="s">
        <v>233</v>
      </c>
      <c r="B41" s="115" t="s">
        <v>314</v>
      </c>
      <c r="C41" s="6" t="s">
        <v>386</v>
      </c>
      <c r="D41" s="111">
        <v>45078</v>
      </c>
      <c r="E41" s="112" t="s">
        <v>410</v>
      </c>
      <c r="F41" s="6">
        <v>202.5</v>
      </c>
      <c r="G41" s="56"/>
      <c r="H41" s="140">
        <v>44672</v>
      </c>
      <c r="I41" s="48" t="s">
        <v>71</v>
      </c>
      <c r="J41" s="48" t="s">
        <v>71</v>
      </c>
      <c r="K41" s="56"/>
    </row>
    <row r="42" spans="1:11" ht="15.75">
      <c r="A42" s="113" t="s">
        <v>234</v>
      </c>
      <c r="B42" s="115" t="s">
        <v>315</v>
      </c>
      <c r="C42" s="6" t="s">
        <v>386</v>
      </c>
      <c r="D42" s="111">
        <v>45078</v>
      </c>
      <c r="E42" s="112" t="s">
        <v>412</v>
      </c>
      <c r="F42" s="6">
        <v>101.6</v>
      </c>
      <c r="G42" s="55"/>
      <c r="H42" s="140">
        <v>44672</v>
      </c>
      <c r="I42" s="48" t="s">
        <v>71</v>
      </c>
      <c r="J42" s="48" t="s">
        <v>71</v>
      </c>
      <c r="K42" s="56"/>
    </row>
    <row r="43" spans="1:11" ht="15.75">
      <c r="A43" s="113" t="s">
        <v>235</v>
      </c>
      <c r="B43" s="115" t="s">
        <v>316</v>
      </c>
      <c r="C43" s="6" t="s">
        <v>387</v>
      </c>
      <c r="D43" s="111">
        <v>45108</v>
      </c>
      <c r="E43" s="112" t="s">
        <v>412</v>
      </c>
      <c r="F43" s="6">
        <v>104.6</v>
      </c>
      <c r="G43" s="55"/>
      <c r="H43" s="140">
        <v>44771</v>
      </c>
      <c r="I43" s="48" t="s">
        <v>71</v>
      </c>
      <c r="J43" s="48" t="s">
        <v>71</v>
      </c>
      <c r="K43" s="56"/>
    </row>
    <row r="44" spans="1:11" ht="15.75">
      <c r="A44" s="113" t="s">
        <v>236</v>
      </c>
      <c r="B44" s="115" t="s">
        <v>317</v>
      </c>
      <c r="C44" s="6" t="s">
        <v>388</v>
      </c>
      <c r="D44" s="111">
        <v>45261</v>
      </c>
      <c r="E44" s="112" t="s">
        <v>412</v>
      </c>
      <c r="F44" s="6">
        <v>70.900000000000006</v>
      </c>
      <c r="G44" s="55"/>
      <c r="H44" s="140">
        <v>44868</v>
      </c>
      <c r="I44" s="48" t="s">
        <v>71</v>
      </c>
      <c r="J44" s="48" t="s">
        <v>71</v>
      </c>
      <c r="K44" s="56"/>
    </row>
    <row r="45" spans="1:11" ht="15.75">
      <c r="A45" s="113" t="s">
        <v>237</v>
      </c>
      <c r="B45" s="115" t="s">
        <v>318</v>
      </c>
      <c r="C45" s="6" t="s">
        <v>363</v>
      </c>
      <c r="D45" s="111">
        <v>44986</v>
      </c>
      <c r="E45" s="112" t="s">
        <v>410</v>
      </c>
      <c r="F45" s="6">
        <v>72</v>
      </c>
      <c r="G45" s="55"/>
      <c r="H45" s="140">
        <v>44748</v>
      </c>
      <c r="I45" s="48" t="s">
        <v>71</v>
      </c>
      <c r="J45" s="48" t="s">
        <v>71</v>
      </c>
      <c r="K45" s="56"/>
    </row>
    <row r="46" spans="1:11" ht="15.75">
      <c r="A46" s="113" t="s">
        <v>238</v>
      </c>
      <c r="B46" s="115" t="s">
        <v>319</v>
      </c>
      <c r="C46" s="6" t="s">
        <v>389</v>
      </c>
      <c r="D46" s="111">
        <v>45139</v>
      </c>
      <c r="E46" s="112" t="s">
        <v>410</v>
      </c>
      <c r="F46" s="6">
        <v>25.7</v>
      </c>
      <c r="G46" s="55"/>
      <c r="H46" s="140">
        <v>44680</v>
      </c>
      <c r="I46" s="48" t="s">
        <v>71</v>
      </c>
      <c r="J46" s="48" t="s">
        <v>71</v>
      </c>
      <c r="K46" s="56"/>
    </row>
    <row r="47" spans="1:11" ht="15.75">
      <c r="A47" s="113" t="s">
        <v>239</v>
      </c>
      <c r="B47" s="115" t="s">
        <v>320</v>
      </c>
      <c r="C47" s="6" t="s">
        <v>390</v>
      </c>
      <c r="D47" s="111">
        <v>45135</v>
      </c>
      <c r="E47" s="112" t="s">
        <v>412</v>
      </c>
      <c r="F47" s="6">
        <v>202.4</v>
      </c>
      <c r="G47" s="55"/>
      <c r="H47" s="140">
        <v>44967</v>
      </c>
      <c r="I47" s="48" t="s">
        <v>71</v>
      </c>
      <c r="J47" s="48" t="s">
        <v>71</v>
      </c>
      <c r="K47" s="56"/>
    </row>
    <row r="48" spans="1:11" ht="15.75">
      <c r="A48" s="113" t="s">
        <v>240</v>
      </c>
      <c r="B48" s="115" t="s">
        <v>321</v>
      </c>
      <c r="C48" s="6" t="s">
        <v>391</v>
      </c>
      <c r="D48" s="111">
        <v>45382</v>
      </c>
      <c r="E48" s="112" t="s">
        <v>412</v>
      </c>
      <c r="F48" s="6">
        <v>202.6</v>
      </c>
      <c r="G48" s="55"/>
      <c r="H48" s="140">
        <v>44797</v>
      </c>
      <c r="I48" s="48" t="s">
        <v>71</v>
      </c>
      <c r="J48" s="48" t="s">
        <v>71</v>
      </c>
      <c r="K48" s="56"/>
    </row>
    <row r="49" spans="1:11" ht="15.75">
      <c r="A49" s="113" t="s">
        <v>241</v>
      </c>
      <c r="B49" s="115" t="s">
        <v>322</v>
      </c>
      <c r="C49" s="6" t="s">
        <v>392</v>
      </c>
      <c r="D49" s="111">
        <v>45291</v>
      </c>
      <c r="E49" s="112" t="s">
        <v>410</v>
      </c>
      <c r="F49" s="6">
        <v>57.6</v>
      </c>
      <c r="G49" s="55"/>
      <c r="H49" s="140">
        <v>44900</v>
      </c>
      <c r="I49" s="48" t="s">
        <v>71</v>
      </c>
      <c r="J49" s="48" t="s">
        <v>71</v>
      </c>
      <c r="K49" s="56"/>
    </row>
    <row r="50" spans="1:11" ht="15.75">
      <c r="A50" s="113" t="s">
        <v>242</v>
      </c>
      <c r="B50" s="115" t="s">
        <v>323</v>
      </c>
      <c r="C50" s="6" t="s">
        <v>393</v>
      </c>
      <c r="D50" s="111">
        <v>45061</v>
      </c>
      <c r="E50" s="112" t="s">
        <v>412</v>
      </c>
      <c r="F50" s="6">
        <v>18</v>
      </c>
      <c r="G50" s="55"/>
      <c r="H50" s="140">
        <v>44683</v>
      </c>
      <c r="I50" s="48" t="s">
        <v>71</v>
      </c>
      <c r="J50" s="48" t="s">
        <v>71</v>
      </c>
      <c r="K50" s="56"/>
    </row>
    <row r="51" spans="1:11" ht="15.75">
      <c r="A51" s="113" t="s">
        <v>243</v>
      </c>
      <c r="B51" s="115" t="s">
        <v>324</v>
      </c>
      <c r="C51" s="6" t="s">
        <v>383</v>
      </c>
      <c r="D51" s="111">
        <v>44971</v>
      </c>
      <c r="E51" s="112" t="s">
        <v>410</v>
      </c>
      <c r="F51" s="6">
        <v>236</v>
      </c>
      <c r="G51" s="55"/>
      <c r="H51" s="140">
        <v>44679</v>
      </c>
      <c r="I51" s="48" t="s">
        <v>71</v>
      </c>
      <c r="J51" s="48" t="s">
        <v>71</v>
      </c>
      <c r="K51" s="56"/>
    </row>
    <row r="52" spans="1:11" ht="15.75">
      <c r="A52" s="113" t="s">
        <v>244</v>
      </c>
      <c r="B52" s="115" t="s">
        <v>325</v>
      </c>
      <c r="C52" s="6" t="s">
        <v>383</v>
      </c>
      <c r="D52" s="111">
        <v>44988</v>
      </c>
      <c r="E52" s="112" t="s">
        <v>412</v>
      </c>
      <c r="F52" s="6">
        <v>70</v>
      </c>
      <c r="G52" s="55"/>
      <c r="H52" s="140">
        <v>44678</v>
      </c>
      <c r="I52" s="48" t="s">
        <v>71</v>
      </c>
      <c r="J52" s="48" t="s">
        <v>71</v>
      </c>
      <c r="K52" s="56"/>
    </row>
    <row r="53" spans="1:11" ht="15.75">
      <c r="A53" s="113" t="s">
        <v>245</v>
      </c>
      <c r="B53" s="115" t="s">
        <v>326</v>
      </c>
      <c r="C53" s="6" t="s">
        <v>385</v>
      </c>
      <c r="D53" s="111">
        <v>44960</v>
      </c>
      <c r="E53" s="112" t="s">
        <v>410</v>
      </c>
      <c r="F53" s="6">
        <v>255</v>
      </c>
      <c r="G53" s="55"/>
      <c r="H53" s="140">
        <v>44662</v>
      </c>
      <c r="I53" s="48" t="s">
        <v>71</v>
      </c>
      <c r="J53" s="48" t="s">
        <v>71</v>
      </c>
      <c r="K53" s="56"/>
    </row>
    <row r="54" spans="1:11" ht="15.75">
      <c r="A54" s="113" t="s">
        <v>246</v>
      </c>
      <c r="B54" s="115" t="s">
        <v>327</v>
      </c>
      <c r="C54" s="6" t="s">
        <v>385</v>
      </c>
      <c r="D54" s="111">
        <v>44988</v>
      </c>
      <c r="E54" s="112" t="s">
        <v>412</v>
      </c>
      <c r="F54" s="6">
        <v>70</v>
      </c>
      <c r="G54" s="55"/>
      <c r="H54" s="140">
        <v>44662</v>
      </c>
      <c r="I54" s="48" t="s">
        <v>71</v>
      </c>
      <c r="J54" s="48" t="s">
        <v>71</v>
      </c>
      <c r="K54" s="56"/>
    </row>
    <row r="55" spans="1:11" ht="15.75">
      <c r="A55" s="113" t="s">
        <v>247</v>
      </c>
      <c r="B55" s="115" t="s">
        <v>328</v>
      </c>
      <c r="C55" s="6" t="s">
        <v>394</v>
      </c>
      <c r="D55" s="111">
        <v>45107</v>
      </c>
      <c r="E55" s="112" t="s">
        <v>410</v>
      </c>
      <c r="F55" s="6">
        <v>320</v>
      </c>
      <c r="G55" s="55"/>
      <c r="H55" s="140">
        <v>44663</v>
      </c>
      <c r="I55" s="48" t="s">
        <v>71</v>
      </c>
      <c r="J55" s="48" t="s">
        <v>71</v>
      </c>
      <c r="K55" s="56"/>
    </row>
    <row r="56" spans="1:11" ht="15.75">
      <c r="A56" s="113" t="s">
        <v>248</v>
      </c>
      <c r="B56" s="115" t="s">
        <v>329</v>
      </c>
      <c r="C56" s="6" t="s">
        <v>365</v>
      </c>
      <c r="D56" s="111">
        <v>45179</v>
      </c>
      <c r="E56" s="112" t="s">
        <v>412</v>
      </c>
      <c r="F56" s="6">
        <v>101.4</v>
      </c>
      <c r="G56" s="55"/>
      <c r="H56" s="140">
        <v>44957</v>
      </c>
      <c r="I56" s="48" t="s">
        <v>71</v>
      </c>
      <c r="J56" s="48" t="s">
        <v>71</v>
      </c>
      <c r="K56" s="56"/>
    </row>
    <row r="57" spans="1:11" ht="15.75">
      <c r="A57" s="113" t="s">
        <v>249</v>
      </c>
      <c r="B57" s="115" t="s">
        <v>330</v>
      </c>
      <c r="C57" s="6" t="s">
        <v>389</v>
      </c>
      <c r="D57" s="111">
        <v>45444</v>
      </c>
      <c r="E57" s="112" t="s">
        <v>410</v>
      </c>
      <c r="F57" s="6">
        <v>46</v>
      </c>
      <c r="G57" s="55"/>
      <c r="H57" s="140">
        <v>44797</v>
      </c>
      <c r="I57" s="48" t="s">
        <v>71</v>
      </c>
      <c r="J57" s="48" t="s">
        <v>71</v>
      </c>
      <c r="K57" s="56"/>
    </row>
    <row r="58" spans="1:11">
      <c r="A58" s="113" t="s">
        <v>250</v>
      </c>
      <c r="B58" s="6" t="s">
        <v>331</v>
      </c>
      <c r="C58" s="6" t="s">
        <v>395</v>
      </c>
      <c r="D58" s="111">
        <v>45254</v>
      </c>
      <c r="E58" s="112" t="s">
        <v>410</v>
      </c>
      <c r="F58" s="6">
        <v>101.2</v>
      </c>
      <c r="G58" s="55"/>
      <c r="H58" s="140">
        <v>44599</v>
      </c>
      <c r="I58" s="48" t="s">
        <v>71</v>
      </c>
      <c r="J58" s="48" t="s">
        <v>71</v>
      </c>
      <c r="K58" s="56"/>
    </row>
    <row r="59" spans="1:11">
      <c r="A59" s="6" t="s">
        <v>251</v>
      </c>
      <c r="B59" s="6" t="s">
        <v>332</v>
      </c>
      <c r="C59" s="6" t="s">
        <v>396</v>
      </c>
      <c r="D59" s="111">
        <v>45077</v>
      </c>
      <c r="E59" s="6" t="s">
        <v>412</v>
      </c>
      <c r="F59" s="6">
        <v>63</v>
      </c>
      <c r="G59" s="6"/>
      <c r="H59" s="140">
        <v>44672</v>
      </c>
      <c r="I59" s="48" t="s">
        <v>71</v>
      </c>
      <c r="J59" s="48" t="s">
        <v>71</v>
      </c>
      <c r="K59" s="6"/>
    </row>
    <row r="60" spans="1:11">
      <c r="A60" s="113" t="s">
        <v>252</v>
      </c>
      <c r="B60" s="6" t="s">
        <v>333</v>
      </c>
      <c r="C60" s="6" t="s">
        <v>397</v>
      </c>
      <c r="D60" s="111">
        <v>45170</v>
      </c>
      <c r="E60" s="112" t="s">
        <v>412</v>
      </c>
      <c r="F60" s="6">
        <v>203</v>
      </c>
      <c r="G60" s="55"/>
      <c r="H60" s="140">
        <v>44824</v>
      </c>
      <c r="I60" s="48" t="s">
        <v>71</v>
      </c>
      <c r="J60" s="48" t="s">
        <v>71</v>
      </c>
      <c r="K60" s="56"/>
    </row>
    <row r="61" spans="1:11">
      <c r="A61" s="112" t="s">
        <v>253</v>
      </c>
      <c r="B61" s="112" t="s">
        <v>334</v>
      </c>
      <c r="C61" s="112" t="s">
        <v>398</v>
      </c>
      <c r="D61" s="111">
        <v>45170</v>
      </c>
      <c r="E61" s="112" t="s">
        <v>412</v>
      </c>
      <c r="F61" s="6">
        <v>150</v>
      </c>
      <c r="G61" s="55"/>
      <c r="H61" s="140">
        <v>44958</v>
      </c>
      <c r="I61" s="48" t="s">
        <v>71</v>
      </c>
      <c r="J61" s="48" t="s">
        <v>71</v>
      </c>
      <c r="K61" s="56"/>
    </row>
    <row r="62" spans="1:11">
      <c r="A62" s="112" t="s">
        <v>254</v>
      </c>
      <c r="B62" s="112" t="s">
        <v>335</v>
      </c>
      <c r="C62" s="112" t="s">
        <v>399</v>
      </c>
      <c r="D62" s="111">
        <v>44926</v>
      </c>
      <c r="E62" s="112" t="s">
        <v>412</v>
      </c>
      <c r="F62" s="6">
        <v>190</v>
      </c>
      <c r="G62" s="55"/>
      <c r="H62" s="140">
        <v>44678</v>
      </c>
      <c r="I62" s="48" t="s">
        <v>71</v>
      </c>
      <c r="J62" s="48" t="s">
        <v>71</v>
      </c>
      <c r="K62" s="56"/>
    </row>
    <row r="63" spans="1:11">
      <c r="A63" s="112" t="s">
        <v>255</v>
      </c>
      <c r="B63" s="112" t="s">
        <v>336</v>
      </c>
      <c r="C63" s="112" t="s">
        <v>400</v>
      </c>
      <c r="D63" s="111">
        <v>45139</v>
      </c>
      <c r="E63" s="112" t="s">
        <v>412</v>
      </c>
      <c r="F63" s="6">
        <v>102.6</v>
      </c>
      <c r="G63" s="55"/>
      <c r="H63" s="140">
        <v>44945</v>
      </c>
      <c r="I63" s="48" t="s">
        <v>71</v>
      </c>
      <c r="J63" s="48" t="s">
        <v>71</v>
      </c>
      <c r="K63" s="56"/>
    </row>
    <row r="64" spans="1:11">
      <c r="A64" s="112" t="s">
        <v>256</v>
      </c>
      <c r="B64" s="112" t="s">
        <v>337</v>
      </c>
      <c r="C64" s="112" t="s">
        <v>401</v>
      </c>
      <c r="D64" s="111">
        <v>45291</v>
      </c>
      <c r="E64" s="112" t="s">
        <v>412</v>
      </c>
      <c r="F64" s="6">
        <v>257.7</v>
      </c>
      <c r="G64" s="55"/>
      <c r="H64" s="140">
        <v>44869</v>
      </c>
      <c r="I64" s="48" t="s">
        <v>71</v>
      </c>
      <c r="J64" s="48" t="s">
        <v>71</v>
      </c>
      <c r="K64" s="56"/>
    </row>
    <row r="65" spans="1:11">
      <c r="A65" s="6" t="s">
        <v>257</v>
      </c>
      <c r="B65" s="6" t="s">
        <v>338</v>
      </c>
      <c r="C65" s="114" t="s">
        <v>364</v>
      </c>
      <c r="D65" s="116">
        <v>44896</v>
      </c>
      <c r="E65" s="112" t="s">
        <v>412</v>
      </c>
      <c r="F65" s="6">
        <v>150</v>
      </c>
      <c r="G65" s="55"/>
      <c r="H65" s="140">
        <v>44680</v>
      </c>
      <c r="I65" s="48" t="s">
        <v>71</v>
      </c>
      <c r="J65" s="48" t="s">
        <v>71</v>
      </c>
      <c r="K65" s="56"/>
    </row>
    <row r="66" spans="1:11">
      <c r="A66" s="6" t="s">
        <v>258</v>
      </c>
      <c r="B66" s="6" t="s">
        <v>339</v>
      </c>
      <c r="C66" s="114" t="s">
        <v>402</v>
      </c>
      <c r="D66" s="116">
        <v>45230</v>
      </c>
      <c r="E66" s="112" t="s">
        <v>412</v>
      </c>
      <c r="F66" s="6">
        <v>203</v>
      </c>
      <c r="G66" s="55"/>
      <c r="H66" s="140">
        <v>44900</v>
      </c>
      <c r="I66" s="48" t="s">
        <v>71</v>
      </c>
      <c r="J66" s="48" t="s">
        <v>71</v>
      </c>
      <c r="K66" s="56"/>
    </row>
    <row r="67" spans="1:11">
      <c r="A67" s="6" t="s">
        <v>259</v>
      </c>
      <c r="B67" s="6" t="s">
        <v>340</v>
      </c>
      <c r="C67" s="114" t="s">
        <v>364</v>
      </c>
      <c r="D67" s="116">
        <v>45383</v>
      </c>
      <c r="E67" s="112" t="s">
        <v>410</v>
      </c>
      <c r="F67" s="6">
        <v>513.70000000000005</v>
      </c>
      <c r="G67" s="55"/>
      <c r="H67" s="140">
        <v>44872</v>
      </c>
      <c r="I67" s="48" t="s">
        <v>71</v>
      </c>
      <c r="J67" s="48" t="s">
        <v>71</v>
      </c>
      <c r="K67" s="56"/>
    </row>
    <row r="68" spans="1:11">
      <c r="A68" s="6" t="s">
        <v>260</v>
      </c>
      <c r="B68" s="6" t="s">
        <v>341</v>
      </c>
      <c r="C68" s="114" t="s">
        <v>403</v>
      </c>
      <c r="D68" s="116">
        <v>45443</v>
      </c>
      <c r="E68" s="112" t="s">
        <v>410</v>
      </c>
      <c r="F68" s="6">
        <v>406.8</v>
      </c>
      <c r="G68" s="55"/>
      <c r="H68" s="140">
        <v>44655</v>
      </c>
      <c r="I68" s="48" t="s">
        <v>71</v>
      </c>
      <c r="J68" s="48" t="s">
        <v>71</v>
      </c>
      <c r="K68" s="56"/>
    </row>
    <row r="69" spans="1:11">
      <c r="A69" s="6" t="s">
        <v>261</v>
      </c>
      <c r="B69" s="6" t="s">
        <v>342</v>
      </c>
      <c r="C69" s="114" t="s">
        <v>379</v>
      </c>
      <c r="D69" s="116">
        <v>45673</v>
      </c>
      <c r="E69" s="112" t="s">
        <v>410</v>
      </c>
      <c r="F69" s="6">
        <v>257</v>
      </c>
      <c r="G69" s="55"/>
      <c r="H69" s="140">
        <v>44967</v>
      </c>
      <c r="I69" s="48" t="s">
        <v>71</v>
      </c>
      <c r="J69" s="48" t="s">
        <v>71</v>
      </c>
      <c r="K69" s="56"/>
    </row>
    <row r="70" spans="1:11">
      <c r="A70" s="6" t="s">
        <v>262</v>
      </c>
      <c r="B70" s="6" t="s">
        <v>343</v>
      </c>
      <c r="C70" s="114" t="s">
        <v>379</v>
      </c>
      <c r="D70" s="116">
        <v>45078</v>
      </c>
      <c r="E70" s="112" t="s">
        <v>413</v>
      </c>
      <c r="F70" s="6">
        <v>356.2</v>
      </c>
      <c r="G70" s="55"/>
      <c r="H70" s="140">
        <v>44767</v>
      </c>
      <c r="I70" s="48" t="s">
        <v>71</v>
      </c>
      <c r="J70" s="48" t="s">
        <v>71</v>
      </c>
      <c r="K70" s="56"/>
    </row>
    <row r="71" spans="1:11">
      <c r="A71" s="6" t="s">
        <v>263</v>
      </c>
      <c r="B71" s="6" t="s">
        <v>344</v>
      </c>
      <c r="C71" s="114" t="s">
        <v>384</v>
      </c>
      <c r="D71" s="116">
        <v>45275</v>
      </c>
      <c r="E71" s="112" t="s">
        <v>412</v>
      </c>
      <c r="F71" s="6">
        <v>101</v>
      </c>
      <c r="G71" s="55"/>
      <c r="H71" s="140">
        <v>44872</v>
      </c>
      <c r="I71" s="48" t="s">
        <v>71</v>
      </c>
      <c r="J71" s="48" t="s">
        <v>71</v>
      </c>
      <c r="K71" s="56"/>
    </row>
    <row r="72" spans="1:11">
      <c r="A72" s="6" t="s">
        <v>264</v>
      </c>
      <c r="B72" s="6" t="s">
        <v>345</v>
      </c>
      <c r="C72" s="114" t="s">
        <v>365</v>
      </c>
      <c r="D72" s="116">
        <v>44926</v>
      </c>
      <c r="E72" s="112" t="s">
        <v>410</v>
      </c>
      <c r="F72" s="6">
        <v>203.2</v>
      </c>
      <c r="G72" s="55"/>
      <c r="H72" s="140">
        <v>44641</v>
      </c>
      <c r="I72" s="48" t="s">
        <v>71</v>
      </c>
      <c r="J72" s="48" t="s">
        <v>71</v>
      </c>
      <c r="K72" s="56"/>
    </row>
    <row r="73" spans="1:11">
      <c r="A73" s="6" t="s">
        <v>265</v>
      </c>
      <c r="B73" s="6" t="s">
        <v>346</v>
      </c>
      <c r="C73" s="114" t="s">
        <v>404</v>
      </c>
      <c r="D73" s="116">
        <v>45351</v>
      </c>
      <c r="E73" s="112" t="s">
        <v>412</v>
      </c>
      <c r="F73" s="6">
        <v>205</v>
      </c>
      <c r="G73" s="55"/>
      <c r="H73" s="140">
        <v>44967</v>
      </c>
      <c r="I73" s="48" t="s">
        <v>71</v>
      </c>
      <c r="J73" s="48" t="s">
        <v>71</v>
      </c>
      <c r="K73" s="56"/>
    </row>
    <row r="74" spans="1:11">
      <c r="A74" s="6" t="s">
        <v>266</v>
      </c>
      <c r="B74" s="6" t="s">
        <v>347</v>
      </c>
      <c r="C74" s="114" t="s">
        <v>387</v>
      </c>
      <c r="D74" s="116">
        <v>45565</v>
      </c>
      <c r="E74" s="112" t="s">
        <v>410</v>
      </c>
      <c r="F74" s="6">
        <v>210</v>
      </c>
      <c r="G74" s="55"/>
      <c r="H74" s="140">
        <v>44825</v>
      </c>
      <c r="I74" s="48" t="s">
        <v>71</v>
      </c>
      <c r="J74" s="48" t="s">
        <v>71</v>
      </c>
      <c r="K74" s="56"/>
    </row>
    <row r="75" spans="1:11">
      <c r="A75" s="6" t="s">
        <v>267</v>
      </c>
      <c r="B75" s="6" t="s">
        <v>348</v>
      </c>
      <c r="C75" s="114" t="s">
        <v>405</v>
      </c>
      <c r="D75" s="116">
        <v>45627</v>
      </c>
      <c r="E75" s="112" t="s">
        <v>410</v>
      </c>
      <c r="F75" s="6">
        <v>253.2</v>
      </c>
      <c r="G75" s="55"/>
      <c r="H75" s="140">
        <v>44678</v>
      </c>
      <c r="I75" s="48" t="s">
        <v>71</v>
      </c>
      <c r="J75" s="48" t="s">
        <v>71</v>
      </c>
      <c r="K75" s="56"/>
    </row>
    <row r="76" spans="1:11">
      <c r="A76" s="6" t="s">
        <v>268</v>
      </c>
      <c r="B76" s="6" t="s">
        <v>349</v>
      </c>
      <c r="C76" s="114" t="s">
        <v>406</v>
      </c>
      <c r="D76" s="116">
        <v>45505</v>
      </c>
      <c r="E76" s="112" t="s">
        <v>412</v>
      </c>
      <c r="F76" s="6">
        <v>103.1</v>
      </c>
      <c r="G76" s="55"/>
      <c r="H76" s="140">
        <v>44824</v>
      </c>
      <c r="I76" s="48" t="s">
        <v>71</v>
      </c>
      <c r="J76" s="48" t="s">
        <v>71</v>
      </c>
      <c r="K76" s="56"/>
    </row>
    <row r="77" spans="1:11">
      <c r="A77" s="6" t="s">
        <v>269</v>
      </c>
      <c r="B77" s="6" t="s">
        <v>350</v>
      </c>
      <c r="C77" s="114" t="s">
        <v>375</v>
      </c>
      <c r="D77" s="116">
        <v>45503</v>
      </c>
      <c r="E77" s="112" t="s">
        <v>410</v>
      </c>
      <c r="F77" s="6">
        <v>201.9</v>
      </c>
      <c r="G77" s="55"/>
      <c r="H77" s="140">
        <v>44797</v>
      </c>
      <c r="I77" s="48" t="s">
        <v>71</v>
      </c>
      <c r="J77" s="48" t="s">
        <v>71</v>
      </c>
      <c r="K77" s="56"/>
    </row>
    <row r="78" spans="1:11">
      <c r="A78" s="6" t="s">
        <v>270</v>
      </c>
      <c r="B78" s="6" t="s">
        <v>351</v>
      </c>
      <c r="C78" s="114" t="s">
        <v>407</v>
      </c>
      <c r="D78" s="116">
        <v>45148</v>
      </c>
      <c r="E78" s="112" t="s">
        <v>412</v>
      </c>
      <c r="F78" s="6">
        <v>131.1</v>
      </c>
      <c r="G78" s="55"/>
      <c r="H78" s="140">
        <v>44958</v>
      </c>
      <c r="I78" s="48" t="s">
        <v>71</v>
      </c>
      <c r="J78" s="48" t="s">
        <v>71</v>
      </c>
      <c r="K78" s="56"/>
    </row>
    <row r="79" spans="1:11">
      <c r="A79" s="6" t="s">
        <v>271</v>
      </c>
      <c r="B79" s="6" t="s">
        <v>352</v>
      </c>
      <c r="C79" s="114" t="s">
        <v>397</v>
      </c>
      <c r="D79" s="116">
        <v>45383</v>
      </c>
      <c r="E79" s="112" t="s">
        <v>413</v>
      </c>
      <c r="F79" s="6">
        <v>408</v>
      </c>
      <c r="G79" s="55"/>
      <c r="H79" s="140">
        <v>44873</v>
      </c>
      <c r="I79" s="48" t="s">
        <v>71</v>
      </c>
      <c r="J79" s="48" t="s">
        <v>71</v>
      </c>
      <c r="K79" s="56"/>
    </row>
    <row r="80" spans="1:11">
      <c r="A80" s="6" t="s">
        <v>272</v>
      </c>
      <c r="B80" s="6" t="s">
        <v>353</v>
      </c>
      <c r="C80" s="114" t="s">
        <v>364</v>
      </c>
      <c r="D80" s="116">
        <v>45565</v>
      </c>
      <c r="E80" s="112" t="s">
        <v>412</v>
      </c>
      <c r="F80" s="6">
        <v>201.1</v>
      </c>
      <c r="G80" s="55"/>
      <c r="H80" s="140">
        <v>44739</v>
      </c>
      <c r="I80" s="48" t="s">
        <v>71</v>
      </c>
      <c r="J80" s="48" t="s">
        <v>71</v>
      </c>
      <c r="K80" s="56"/>
    </row>
    <row r="81" spans="1:11">
      <c r="A81" s="6" t="s">
        <v>273</v>
      </c>
      <c r="B81" s="6" t="s">
        <v>354</v>
      </c>
      <c r="C81" s="114" t="s">
        <v>408</v>
      </c>
      <c r="D81" s="116">
        <v>45380</v>
      </c>
      <c r="E81" s="112" t="s">
        <v>412</v>
      </c>
      <c r="F81" s="6">
        <v>101.21</v>
      </c>
      <c r="G81" s="55"/>
      <c r="H81" s="140">
        <v>44881</v>
      </c>
      <c r="I81" s="48" t="s">
        <v>71</v>
      </c>
      <c r="J81" s="48" t="s">
        <v>71</v>
      </c>
      <c r="K81" s="56"/>
    </row>
    <row r="82" spans="1:11">
      <c r="A82" s="6" t="s">
        <v>274</v>
      </c>
      <c r="B82" s="6" t="s">
        <v>355</v>
      </c>
      <c r="C82" s="114" t="s">
        <v>406</v>
      </c>
      <c r="D82" s="116">
        <v>45280</v>
      </c>
      <c r="E82" s="112" t="s">
        <v>412</v>
      </c>
      <c r="F82" s="6">
        <v>205</v>
      </c>
      <c r="G82" s="55"/>
      <c r="H82" s="140">
        <v>44770</v>
      </c>
      <c r="I82" s="48" t="s">
        <v>71</v>
      </c>
      <c r="J82" s="48" t="s">
        <v>71</v>
      </c>
      <c r="K82" s="56"/>
    </row>
    <row r="83" spans="1:11">
      <c r="A83" s="6" t="s">
        <v>275</v>
      </c>
      <c r="B83" s="6" t="s">
        <v>356</v>
      </c>
      <c r="C83" s="114" t="s">
        <v>409</v>
      </c>
      <c r="D83" s="116">
        <v>45124</v>
      </c>
      <c r="E83" s="112" t="s">
        <v>412</v>
      </c>
      <c r="F83" s="6">
        <v>307.5</v>
      </c>
      <c r="G83" s="55"/>
      <c r="H83" s="140">
        <v>44770</v>
      </c>
      <c r="I83" s="48" t="s">
        <v>71</v>
      </c>
      <c r="J83" s="48" t="s">
        <v>71</v>
      </c>
      <c r="K83" s="56"/>
    </row>
    <row r="84" spans="1:11">
      <c r="A84" s="6" t="s">
        <v>276</v>
      </c>
      <c r="B84" s="6" t="s">
        <v>357</v>
      </c>
      <c r="C84" s="114" t="s">
        <v>379</v>
      </c>
      <c r="D84" s="116">
        <v>45444</v>
      </c>
      <c r="E84" s="112" t="s">
        <v>412</v>
      </c>
      <c r="F84" s="6">
        <v>206.32</v>
      </c>
      <c r="G84" s="55"/>
      <c r="H84" s="140">
        <v>44945</v>
      </c>
      <c r="I84" s="48" t="s">
        <v>71</v>
      </c>
      <c r="J84" s="48" t="s">
        <v>71</v>
      </c>
      <c r="K84" s="56"/>
    </row>
    <row r="85" spans="1:11">
      <c r="A85" s="6" t="s">
        <v>277</v>
      </c>
      <c r="B85" s="6" t="s">
        <v>358</v>
      </c>
      <c r="C85" s="114" t="s">
        <v>406</v>
      </c>
      <c r="D85" s="116">
        <v>45107</v>
      </c>
      <c r="E85" s="112" t="s">
        <v>413</v>
      </c>
      <c r="F85" s="6">
        <v>538.5</v>
      </c>
      <c r="G85" s="55"/>
      <c r="H85" s="140">
        <v>44866</v>
      </c>
      <c r="I85" s="48" t="s">
        <v>71</v>
      </c>
      <c r="J85" s="48" t="s">
        <v>71</v>
      </c>
      <c r="K85" s="56"/>
    </row>
    <row r="86" spans="1:11">
      <c r="A86" s="6" t="s">
        <v>278</v>
      </c>
      <c r="B86" s="6" t="s">
        <v>359</v>
      </c>
      <c r="C86" s="114" t="s">
        <v>379</v>
      </c>
      <c r="D86" s="116">
        <v>45352</v>
      </c>
      <c r="E86" s="112" t="s">
        <v>413</v>
      </c>
      <c r="F86" s="6">
        <v>102</v>
      </c>
      <c r="G86" s="55"/>
      <c r="H86" s="140">
        <v>44797</v>
      </c>
      <c r="I86" s="48" t="s">
        <v>71</v>
      </c>
      <c r="J86" s="48" t="s">
        <v>71</v>
      </c>
      <c r="K86" s="56"/>
    </row>
    <row r="87" spans="1:11">
      <c r="A87" s="6" t="s">
        <v>279</v>
      </c>
      <c r="B87" s="6" t="s">
        <v>360</v>
      </c>
      <c r="C87" s="114" t="s">
        <v>379</v>
      </c>
      <c r="D87" s="116">
        <v>45078</v>
      </c>
      <c r="E87" s="112" t="s">
        <v>413</v>
      </c>
      <c r="F87" s="6">
        <v>102</v>
      </c>
      <c r="G87" s="55"/>
      <c r="H87" s="140">
        <v>44767</v>
      </c>
      <c r="I87" s="48" t="s">
        <v>71</v>
      </c>
      <c r="J87" s="48" t="s">
        <v>71</v>
      </c>
      <c r="K87" s="56"/>
    </row>
    <row r="88" spans="1:11">
      <c r="A88" s="6" t="s">
        <v>280</v>
      </c>
      <c r="B88" s="6" t="s">
        <v>361</v>
      </c>
      <c r="C88" s="114" t="s">
        <v>397</v>
      </c>
      <c r="D88" s="116">
        <v>45419</v>
      </c>
      <c r="E88" s="112" t="s">
        <v>412</v>
      </c>
      <c r="F88" s="6">
        <v>201.3</v>
      </c>
      <c r="G88" s="55"/>
      <c r="H88" s="140">
        <v>44945</v>
      </c>
      <c r="I88" s="48" t="s">
        <v>71</v>
      </c>
      <c r="J88" s="48" t="s">
        <v>71</v>
      </c>
      <c r="K88" s="56"/>
    </row>
    <row r="89" spans="1:11">
      <c r="A89" s="6" t="s">
        <v>459</v>
      </c>
      <c r="B89" s="6" t="s">
        <v>458</v>
      </c>
      <c r="C89" s="6" t="s">
        <v>362</v>
      </c>
      <c r="D89" s="116">
        <v>45323</v>
      </c>
      <c r="E89" s="6" t="s">
        <v>410</v>
      </c>
      <c r="F89" s="6">
        <v>300.5</v>
      </c>
      <c r="G89" s="6"/>
      <c r="H89" s="140">
        <v>44505</v>
      </c>
      <c r="I89" s="48" t="s">
        <v>71</v>
      </c>
      <c r="J89" s="48" t="s">
        <v>71</v>
      </c>
      <c r="K89" s="6"/>
    </row>
    <row r="90" spans="1:11">
      <c r="A90" s="6" t="s">
        <v>461</v>
      </c>
      <c r="B90" s="6" t="s">
        <v>460</v>
      </c>
      <c r="C90" s="6" t="s">
        <v>383</v>
      </c>
      <c r="D90" s="116">
        <v>45047</v>
      </c>
      <c r="E90" s="6" t="s">
        <v>411</v>
      </c>
      <c r="F90" s="6">
        <v>299.2</v>
      </c>
      <c r="G90" s="6"/>
      <c r="H90" s="140">
        <v>44656</v>
      </c>
      <c r="I90" s="48" t="s">
        <v>71</v>
      </c>
      <c r="J90" s="48" t="s">
        <v>71</v>
      </c>
      <c r="K90" s="6"/>
    </row>
    <row r="91" spans="1:11">
      <c r="A91" s="133"/>
      <c r="B91" s="133"/>
      <c r="C91" s="134"/>
      <c r="D91" s="135"/>
      <c r="E91" s="136"/>
      <c r="F91" s="133"/>
      <c r="G91" s="137"/>
      <c r="H91" s="133"/>
      <c r="I91" s="138"/>
      <c r="J91" s="138"/>
      <c r="K91" s="139"/>
    </row>
    <row r="92" spans="1:11">
      <c r="A92" s="110"/>
      <c r="B92" s="110"/>
      <c r="C92" s="109"/>
    </row>
    <row r="93" spans="1:11">
      <c r="A93" s="14"/>
    </row>
    <row r="94" spans="1:11">
      <c r="A94" s="44" t="s">
        <v>102</v>
      </c>
    </row>
    <row r="95" spans="1:11">
      <c r="A95" s="47" t="s">
        <v>99</v>
      </c>
      <c r="B95" s="47" t="s">
        <v>46</v>
      </c>
      <c r="C95" s="47" t="s">
        <v>49</v>
      </c>
      <c r="D95" s="47" t="s">
        <v>47</v>
      </c>
      <c r="E95" s="47" t="s">
        <v>100</v>
      </c>
      <c r="F95" s="34" t="s">
        <v>101</v>
      </c>
    </row>
    <row r="96" spans="1:11">
      <c r="A96" s="6" t="s">
        <v>443</v>
      </c>
      <c r="B96" s="52" t="s">
        <v>444</v>
      </c>
      <c r="C96" s="52" t="s">
        <v>446</v>
      </c>
      <c r="D96" s="52" t="s">
        <v>447</v>
      </c>
      <c r="E96" s="88">
        <v>44630</v>
      </c>
      <c r="F96" s="174">
        <v>255.3</v>
      </c>
    </row>
    <row r="97" spans="1:10">
      <c r="A97" s="6" t="s">
        <v>442</v>
      </c>
      <c r="B97" s="52" t="s">
        <v>445</v>
      </c>
      <c r="C97" s="52" t="s">
        <v>446</v>
      </c>
      <c r="D97" s="52" t="s">
        <v>447</v>
      </c>
      <c r="E97" s="88">
        <v>44630</v>
      </c>
      <c r="F97" s="174">
        <v>255.3</v>
      </c>
    </row>
    <row r="98" spans="1:10">
      <c r="A98" s="45"/>
      <c r="B98" s="45"/>
      <c r="C98" s="45"/>
      <c r="D98" s="45"/>
      <c r="E98" s="87"/>
      <c r="F98" s="86"/>
    </row>
    <row r="99" spans="1:10">
      <c r="A99" s="85"/>
      <c r="B99" s="85"/>
      <c r="C99" s="85"/>
      <c r="D99" s="85"/>
      <c r="E99" s="85"/>
      <c r="F99" s="85"/>
    </row>
    <row r="100" spans="1:10">
      <c r="A100" s="44" t="s">
        <v>103</v>
      </c>
    </row>
    <row r="101" spans="1:10">
      <c r="A101" s="47" t="s">
        <v>99</v>
      </c>
      <c r="B101" s="47" t="s">
        <v>46</v>
      </c>
      <c r="C101" s="47" t="s">
        <v>49</v>
      </c>
      <c r="D101" s="47" t="s">
        <v>47</v>
      </c>
      <c r="E101" s="47" t="s">
        <v>100</v>
      </c>
      <c r="F101" s="34" t="s">
        <v>101</v>
      </c>
    </row>
    <row r="102" spans="1:10">
      <c r="A102" s="52" t="s">
        <v>501</v>
      </c>
      <c r="B102" s="52" t="s">
        <v>462</v>
      </c>
      <c r="C102" s="52" t="s">
        <v>504</v>
      </c>
      <c r="D102" s="52" t="s">
        <v>382</v>
      </c>
      <c r="E102" s="88">
        <v>45077</v>
      </c>
      <c r="F102" s="175">
        <v>204.1</v>
      </c>
      <c r="G102" s="39"/>
      <c r="H102" s="39"/>
      <c r="I102" s="39"/>
      <c r="J102" s="40"/>
    </row>
    <row r="103" spans="1:10">
      <c r="A103" s="52" t="s">
        <v>502</v>
      </c>
      <c r="B103" s="52" t="s">
        <v>503</v>
      </c>
      <c r="C103" s="52" t="s">
        <v>504</v>
      </c>
      <c r="D103" s="52" t="s">
        <v>382</v>
      </c>
      <c r="E103" s="88">
        <v>45077</v>
      </c>
      <c r="F103" s="175">
        <v>90</v>
      </c>
      <c r="G103" s="39"/>
      <c r="H103" s="39"/>
      <c r="I103" s="39"/>
      <c r="J103" s="40"/>
    </row>
    <row r="104" spans="1:10">
      <c r="A104" s="45"/>
      <c r="B104" s="45"/>
      <c r="C104" s="45"/>
      <c r="D104" s="45"/>
      <c r="E104" s="89"/>
      <c r="F104" s="86"/>
      <c r="G104" s="39"/>
      <c r="H104" s="39"/>
      <c r="I104" s="39"/>
      <c r="J104" s="40"/>
    </row>
    <row r="105" spans="1:10">
      <c r="A105" s="45"/>
      <c r="B105" s="45"/>
      <c r="C105" s="45"/>
      <c r="D105" s="45"/>
      <c r="E105" s="87"/>
      <c r="F105" s="86"/>
      <c r="G105" s="39"/>
      <c r="H105" s="39"/>
      <c r="I105" s="39"/>
      <c r="J105" s="40"/>
    </row>
    <row r="106" spans="1:10">
      <c r="A106" s="44" t="s">
        <v>91</v>
      </c>
    </row>
    <row r="107" spans="1:10">
      <c r="A107" s="47" t="s">
        <v>53</v>
      </c>
      <c r="B107" s="35" t="s">
        <v>54</v>
      </c>
      <c r="C107" s="35">
        <v>2025</v>
      </c>
      <c r="D107" s="35">
        <v>2028</v>
      </c>
      <c r="E107" s="35" t="s">
        <v>35</v>
      </c>
      <c r="F107"/>
      <c r="G107"/>
      <c r="H107"/>
      <c r="I107"/>
    </row>
    <row r="108" spans="1:10">
      <c r="A108" s="6" t="s">
        <v>417</v>
      </c>
      <c r="B108" s="10">
        <v>1</v>
      </c>
      <c r="C108" s="53" t="s">
        <v>71</v>
      </c>
      <c r="D108" s="53" t="s">
        <v>71</v>
      </c>
      <c r="E108" s="48" t="s">
        <v>505</v>
      </c>
    </row>
    <row r="109" spans="1:10">
      <c r="A109" s="6" t="s">
        <v>418</v>
      </c>
      <c r="B109" s="155">
        <v>59.19</v>
      </c>
      <c r="C109" s="53" t="s">
        <v>71</v>
      </c>
      <c r="D109" s="53" t="s">
        <v>71</v>
      </c>
      <c r="E109" s="48" t="s">
        <v>505</v>
      </c>
    </row>
    <row r="110" spans="1:10">
      <c r="A110" s="106" t="s">
        <v>451</v>
      </c>
      <c r="B110" s="53">
        <v>420</v>
      </c>
      <c r="C110" s="53" t="s">
        <v>71</v>
      </c>
      <c r="D110" s="53" t="s">
        <v>71</v>
      </c>
      <c r="E110" s="48" t="s">
        <v>505</v>
      </c>
    </row>
    <row r="111" spans="1:10">
      <c r="A111" s="106" t="s">
        <v>452</v>
      </c>
      <c r="B111" s="53">
        <v>420</v>
      </c>
      <c r="C111" s="53" t="s">
        <v>71</v>
      </c>
      <c r="D111" s="53" t="s">
        <v>71</v>
      </c>
      <c r="E111" s="48" t="s">
        <v>505</v>
      </c>
    </row>
    <row r="112" spans="1:10">
      <c r="A112" s="154" t="s">
        <v>448</v>
      </c>
      <c r="B112" s="121">
        <v>859</v>
      </c>
      <c r="C112" s="121" t="s">
        <v>71</v>
      </c>
      <c r="D112" s="121" t="s">
        <v>71</v>
      </c>
      <c r="E112" s="48" t="s">
        <v>505</v>
      </c>
    </row>
    <row r="113" spans="1:9">
      <c r="A113" s="6" t="s">
        <v>449</v>
      </c>
      <c r="B113" s="108">
        <v>420</v>
      </c>
      <c r="C113" s="121"/>
      <c r="D113" s="121" t="s">
        <v>71</v>
      </c>
      <c r="E113" s="48" t="s">
        <v>505</v>
      </c>
    </row>
    <row r="114" spans="1:9">
      <c r="A114" s="6" t="s">
        <v>450</v>
      </c>
      <c r="B114" s="108">
        <v>655</v>
      </c>
      <c r="C114" s="121"/>
      <c r="D114" s="121" t="s">
        <v>71</v>
      </c>
      <c r="E114" s="48" t="s">
        <v>505</v>
      </c>
    </row>
    <row r="115" spans="1:9">
      <c r="A115" s="6" t="s">
        <v>453</v>
      </c>
      <c r="B115" s="108">
        <v>560</v>
      </c>
      <c r="C115" s="121"/>
      <c r="D115" s="121" t="s">
        <v>71</v>
      </c>
      <c r="E115" s="48" t="s">
        <v>505</v>
      </c>
    </row>
    <row r="116" spans="1:9">
      <c r="A116" s="133"/>
      <c r="B116" s="156"/>
      <c r="C116" s="176"/>
      <c r="D116" s="176"/>
      <c r="E116" s="177"/>
    </row>
    <row r="117" spans="1:9">
      <c r="A117" s="105"/>
      <c r="B117" s="41"/>
      <c r="C117" s="41"/>
      <c r="D117" s="41"/>
    </row>
    <row r="118" spans="1:9">
      <c r="A118" s="46" t="s">
        <v>92</v>
      </c>
      <c r="B118" s="16"/>
      <c r="C118" s="10"/>
      <c r="D118" s="10"/>
    </row>
    <row r="119" spans="1:9">
      <c r="A119" s="47" t="s">
        <v>53</v>
      </c>
      <c r="B119" s="35" t="s">
        <v>54</v>
      </c>
      <c r="C119" s="35">
        <v>2025</v>
      </c>
      <c r="D119" s="35">
        <v>2028</v>
      </c>
      <c r="E119" s="35" t="s">
        <v>35</v>
      </c>
      <c r="F119"/>
      <c r="G119"/>
      <c r="H119"/>
      <c r="I119"/>
    </row>
    <row r="120" spans="1:9">
      <c r="A120" s="6" t="s">
        <v>419</v>
      </c>
      <c r="B120" s="48">
        <v>78</v>
      </c>
      <c r="C120" s="53" t="s">
        <v>71</v>
      </c>
      <c r="D120" s="53" t="s">
        <v>71</v>
      </c>
      <c r="E120" s="48" t="s">
        <v>505</v>
      </c>
    </row>
    <row r="121" spans="1:9" ht="30">
      <c r="A121" s="154" t="s">
        <v>420</v>
      </c>
      <c r="B121" s="48">
        <v>62</v>
      </c>
      <c r="C121" s="53" t="s">
        <v>71</v>
      </c>
      <c r="D121" s="53" t="s">
        <v>71</v>
      </c>
      <c r="E121" s="48" t="s">
        <v>505</v>
      </c>
    </row>
    <row r="122" spans="1:9">
      <c r="A122" s="6" t="s">
        <v>421</v>
      </c>
      <c r="B122" s="48">
        <v>25</v>
      </c>
      <c r="C122" s="53" t="s">
        <v>71</v>
      </c>
      <c r="D122" s="53" t="s">
        <v>71</v>
      </c>
      <c r="E122" s="48" t="s">
        <v>505</v>
      </c>
    </row>
    <row r="123" spans="1:9">
      <c r="A123" s="6" t="s">
        <v>422</v>
      </c>
      <c r="B123" s="48">
        <v>20</v>
      </c>
      <c r="C123" s="53" t="s">
        <v>71</v>
      </c>
      <c r="D123" s="53" t="s">
        <v>71</v>
      </c>
      <c r="E123" s="48" t="s">
        <v>505</v>
      </c>
    </row>
    <row r="124" spans="1:9">
      <c r="A124" s="6" t="s">
        <v>423</v>
      </c>
      <c r="B124" s="48">
        <v>20</v>
      </c>
      <c r="C124" s="53" t="s">
        <v>71</v>
      </c>
      <c r="D124" s="53" t="s">
        <v>71</v>
      </c>
      <c r="E124" s="48" t="s">
        <v>505</v>
      </c>
    </row>
    <row r="125" spans="1:9">
      <c r="A125" s="6" t="s">
        <v>424</v>
      </c>
      <c r="B125" s="48">
        <v>58.9</v>
      </c>
      <c r="C125" s="53" t="s">
        <v>71</v>
      </c>
      <c r="D125" s="53" t="s">
        <v>71</v>
      </c>
      <c r="E125" s="48" t="s">
        <v>505</v>
      </c>
    </row>
    <row r="126" spans="1:9">
      <c r="A126" s="6" t="s">
        <v>425</v>
      </c>
      <c r="B126" s="48">
        <v>18.7</v>
      </c>
      <c r="C126" s="53" t="s">
        <v>71</v>
      </c>
      <c r="D126" s="53" t="s">
        <v>71</v>
      </c>
      <c r="E126" s="48" t="s">
        <v>505</v>
      </c>
    </row>
    <row r="127" spans="1:9">
      <c r="A127" s="6" t="s">
        <v>426</v>
      </c>
      <c r="B127" s="48">
        <v>26.6</v>
      </c>
      <c r="C127" s="53" t="s">
        <v>71</v>
      </c>
      <c r="D127" s="53" t="s">
        <v>71</v>
      </c>
      <c r="E127" s="48" t="s">
        <v>505</v>
      </c>
    </row>
    <row r="128" spans="1:9">
      <c r="A128" s="154" t="s">
        <v>441</v>
      </c>
      <c r="B128" s="108">
        <v>17</v>
      </c>
      <c r="C128" s="108" t="s">
        <v>71</v>
      </c>
      <c r="D128" s="108" t="s">
        <v>71</v>
      </c>
      <c r="E128" s="48" t="s">
        <v>505</v>
      </c>
    </row>
    <row r="129" spans="1:5">
      <c r="A129" s="154" t="s">
        <v>454</v>
      </c>
      <c r="B129" s="108">
        <v>65</v>
      </c>
      <c r="C129" s="108" t="s">
        <v>71</v>
      </c>
      <c r="D129" s="108" t="s">
        <v>71</v>
      </c>
      <c r="E129" s="48" t="s">
        <v>505</v>
      </c>
    </row>
    <row r="130" spans="1:5">
      <c r="A130" s="154" t="s">
        <v>455</v>
      </c>
      <c r="B130" s="108">
        <v>65</v>
      </c>
      <c r="C130" s="108" t="s">
        <v>71</v>
      </c>
      <c r="D130" s="108" t="s">
        <v>71</v>
      </c>
      <c r="E130" s="48" t="s">
        <v>505</v>
      </c>
    </row>
    <row r="131" spans="1:5">
      <c r="A131" s="154" t="s">
        <v>456</v>
      </c>
      <c r="B131" s="108">
        <v>30</v>
      </c>
      <c r="C131" s="108" t="s">
        <v>71</v>
      </c>
      <c r="D131" s="108" t="s">
        <v>71</v>
      </c>
      <c r="E131" s="48" t="s">
        <v>505</v>
      </c>
    </row>
    <row r="132" spans="1:5">
      <c r="A132" s="154" t="s">
        <v>457</v>
      </c>
      <c r="B132" s="108">
        <v>30</v>
      </c>
      <c r="C132" s="108" t="s">
        <v>71</v>
      </c>
      <c r="D132" s="108" t="s">
        <v>71</v>
      </c>
      <c r="E132" s="48" t="s">
        <v>505</v>
      </c>
    </row>
  </sheetData>
  <autoFilter ref="A7:K7" xr:uid="{00000000-0001-0000-0500-000000000000}"/>
  <hyperlinks>
    <hyperlink ref="C1" location="Index!A1" display="Back" xr:uid="{00000000-0004-0000-0500-000000000000}"/>
  </hyperlinks>
  <pageMargins left="0.7" right="0.7" top="0.75" bottom="0.75" header="0.3" footer="0.3"/>
  <pageSetup orientation="portrait" horizontalDpi="90" verticalDpi="9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H18"/>
  <sheetViews>
    <sheetView workbookViewId="0">
      <selection activeCell="B2" sqref="B2"/>
    </sheetView>
  </sheetViews>
  <sheetFormatPr defaultColWidth="9.140625" defaultRowHeight="15"/>
  <cols>
    <col min="1" max="1" width="30.140625" style="14" bestFit="1" customWidth="1"/>
    <col min="2" max="2" width="23.5703125" style="14" bestFit="1" customWidth="1"/>
    <col min="3" max="7" width="9.140625" style="14"/>
    <col min="8" max="8" width="9.5703125" style="14" customWidth="1"/>
    <col min="9" max="16384" width="9.140625" style="14"/>
  </cols>
  <sheetData>
    <row r="1" spans="1:8">
      <c r="A1" s="14" t="s">
        <v>16</v>
      </c>
      <c r="B1" s="67">
        <v>45048</v>
      </c>
      <c r="C1" s="62" t="s">
        <v>17</v>
      </c>
    </row>
    <row r="2" spans="1:8">
      <c r="A2" s="14" t="s">
        <v>18</v>
      </c>
      <c r="B2" s="15" t="s">
        <v>105</v>
      </c>
    </row>
    <row r="3" spans="1:8">
      <c r="B3" s="15"/>
    </row>
    <row r="5" spans="1:8" ht="18.75">
      <c r="A5" s="195" t="s">
        <v>19</v>
      </c>
      <c r="B5" s="195"/>
      <c r="C5" s="195"/>
      <c r="D5" s="195"/>
      <c r="E5" s="195"/>
      <c r="F5" s="195"/>
    </row>
    <row r="6" spans="1:8" ht="15" customHeight="1">
      <c r="A6" s="196" t="s">
        <v>98</v>
      </c>
      <c r="B6" s="196"/>
      <c r="C6" s="196"/>
      <c r="D6" s="196"/>
      <c r="E6" s="196"/>
      <c r="F6" s="196"/>
    </row>
    <row r="7" spans="1:8">
      <c r="A7" s="14" t="s">
        <v>93</v>
      </c>
    </row>
    <row r="8" spans="1:8">
      <c r="A8" s="14" t="s">
        <v>74</v>
      </c>
      <c r="B8" s="14">
        <v>2013</v>
      </c>
    </row>
    <row r="9" spans="1:8">
      <c r="A9" s="51"/>
      <c r="B9" s="51"/>
      <c r="C9" s="51"/>
      <c r="D9" s="51"/>
      <c r="E9" s="51"/>
      <c r="F9" s="51"/>
      <c r="G9" s="4"/>
      <c r="H9" s="4"/>
    </row>
    <row r="10" spans="1:8">
      <c r="A10" s="42"/>
      <c r="B10" s="42"/>
      <c r="C10" s="42"/>
    </row>
    <row r="11" spans="1:8" ht="18.75">
      <c r="A11" s="195" t="s">
        <v>20</v>
      </c>
      <c r="B11" s="195"/>
      <c r="C11" s="195"/>
      <c r="D11" s="195"/>
      <c r="E11" s="195"/>
      <c r="F11" s="195"/>
    </row>
    <row r="12" spans="1:8" ht="15" customHeight="1">
      <c r="A12" s="196" t="s">
        <v>98</v>
      </c>
      <c r="B12" s="196"/>
      <c r="C12" s="196"/>
      <c r="D12" s="196"/>
      <c r="E12" s="196"/>
      <c r="F12" s="196"/>
    </row>
    <row r="13" spans="1:8">
      <c r="A13" s="14" t="s">
        <v>93</v>
      </c>
    </row>
    <row r="14" spans="1:8">
      <c r="A14" s="14" t="s">
        <v>74</v>
      </c>
      <c r="B14" s="14">
        <v>2013</v>
      </c>
    </row>
    <row r="15" spans="1:8">
      <c r="A15" s="5"/>
      <c r="B15" s="2"/>
      <c r="C15" s="2"/>
    </row>
    <row r="16" spans="1:8" ht="18.75">
      <c r="A16" s="195" t="s">
        <v>21</v>
      </c>
      <c r="B16" s="195"/>
      <c r="C16" s="195"/>
      <c r="D16" s="195"/>
      <c r="E16" s="195"/>
      <c r="F16" s="195"/>
    </row>
    <row r="17" spans="1:6" ht="15" customHeight="1">
      <c r="A17" s="194" t="s">
        <v>75</v>
      </c>
      <c r="B17" s="194"/>
      <c r="C17" s="194"/>
      <c r="D17" s="194"/>
      <c r="E17" s="194"/>
      <c r="F17" s="194"/>
    </row>
    <row r="18" spans="1:6">
      <c r="A18" s="194"/>
      <c r="B18" s="194"/>
      <c r="C18" s="194"/>
      <c r="D18" s="194"/>
      <c r="E18" s="194"/>
      <c r="F18" s="194"/>
    </row>
  </sheetData>
  <mergeCells count="6">
    <mergeCell ref="A17:F18"/>
    <mergeCell ref="A16:F16"/>
    <mergeCell ref="A5:F5"/>
    <mergeCell ref="A11:F11"/>
    <mergeCell ref="A6:F6"/>
    <mergeCell ref="A12:F12"/>
  </mergeCells>
  <hyperlinks>
    <hyperlink ref="C1" location="Index!A1" display="Back" xr:uid="{00000000-0004-0000-0600-000000000000}"/>
    <hyperlink ref="A6" r:id="rId1" xr:uid="{00000000-0004-0000-0600-000001000000}"/>
    <hyperlink ref="A12" r:id="rId2" xr:uid="{00000000-0004-0000-0600-000002000000}"/>
  </hyperlinks>
  <pageMargins left="0.7" right="0.7" top="0.75" bottom="0.75" header="0.3" footer="0.3"/>
  <pageSetup orientation="portrait" verticalDpi="0"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H24"/>
  <sheetViews>
    <sheetView workbookViewId="0">
      <selection activeCell="A19" sqref="A19"/>
    </sheetView>
  </sheetViews>
  <sheetFormatPr defaultRowHeight="15"/>
  <cols>
    <col min="1" max="1" width="49.140625" bestFit="1" customWidth="1"/>
    <col min="2" max="2" width="17" bestFit="1" customWidth="1"/>
    <col min="3" max="3" width="9.140625" customWidth="1"/>
    <col min="7" max="7" width="9.7109375" customWidth="1"/>
    <col min="8" max="8" width="10.42578125" customWidth="1"/>
  </cols>
  <sheetData>
    <row r="1" spans="1:8">
      <c r="A1" t="s">
        <v>16</v>
      </c>
      <c r="B1" s="67">
        <v>45064</v>
      </c>
      <c r="C1" s="62" t="s">
        <v>17</v>
      </c>
    </row>
    <row r="2" spans="1:8">
      <c r="A2" t="s">
        <v>18</v>
      </c>
      <c r="B2" s="14" t="s">
        <v>105</v>
      </c>
    </row>
    <row r="3" spans="1:8" s="14" customFormat="1"/>
    <row r="4" spans="1:8" s="14" customFormat="1"/>
    <row r="5" spans="1:8">
      <c r="A5" s="26" t="s">
        <v>28</v>
      </c>
    </row>
    <row r="6" spans="1:8" s="14" customFormat="1"/>
    <row r="7" spans="1:8" s="14" customFormat="1">
      <c r="A7" s="26" t="s">
        <v>481</v>
      </c>
    </row>
    <row r="8" spans="1:8" s="14" customFormat="1" ht="15.75" thickBot="1"/>
    <row r="9" spans="1:8" ht="30">
      <c r="A9" s="28" t="s">
        <v>22</v>
      </c>
      <c r="B9" s="27" t="s">
        <v>23</v>
      </c>
      <c r="C9" s="25" t="s">
        <v>24</v>
      </c>
      <c r="D9" s="25" t="s">
        <v>25</v>
      </c>
      <c r="E9" s="25" t="s">
        <v>26</v>
      </c>
      <c r="F9" s="25" t="s">
        <v>27</v>
      </c>
      <c r="G9" s="25">
        <v>2025</v>
      </c>
      <c r="H9" s="59">
        <v>2028</v>
      </c>
    </row>
    <row r="10" spans="1:8">
      <c r="A10" s="157" t="s">
        <v>463</v>
      </c>
      <c r="B10" s="6" t="s">
        <v>464</v>
      </c>
      <c r="C10" s="48" t="s">
        <v>465</v>
      </c>
      <c r="D10" s="48" t="s">
        <v>413</v>
      </c>
      <c r="E10" s="48" t="s">
        <v>466</v>
      </c>
      <c r="F10" s="48">
        <v>2016</v>
      </c>
      <c r="G10" s="48">
        <v>54</v>
      </c>
      <c r="H10" s="83">
        <v>54</v>
      </c>
    </row>
    <row r="11" spans="1:8">
      <c r="A11" s="157" t="s">
        <v>467</v>
      </c>
      <c r="B11" s="6" t="s">
        <v>468</v>
      </c>
      <c r="C11" s="48" t="s">
        <v>465</v>
      </c>
      <c r="D11" s="48" t="s">
        <v>413</v>
      </c>
      <c r="E11" s="48" t="s">
        <v>466</v>
      </c>
      <c r="F11" s="48">
        <v>2016</v>
      </c>
      <c r="G11" s="48">
        <v>54</v>
      </c>
      <c r="H11" s="83">
        <v>54</v>
      </c>
    </row>
    <row r="12" spans="1:8">
      <c r="A12" s="157" t="s">
        <v>469</v>
      </c>
      <c r="B12" s="6" t="s">
        <v>470</v>
      </c>
      <c r="C12" s="48" t="s">
        <v>465</v>
      </c>
      <c r="D12" s="48" t="s">
        <v>413</v>
      </c>
      <c r="E12" s="48" t="s">
        <v>466</v>
      </c>
      <c r="F12" s="48">
        <v>2016</v>
      </c>
      <c r="G12" s="48">
        <v>54</v>
      </c>
      <c r="H12" s="83">
        <v>54</v>
      </c>
    </row>
    <row r="13" spans="1:8">
      <c r="A13" s="157" t="s">
        <v>471</v>
      </c>
      <c r="B13" s="6" t="s">
        <v>472</v>
      </c>
      <c r="C13" s="48" t="s">
        <v>465</v>
      </c>
      <c r="D13" s="48" t="s">
        <v>413</v>
      </c>
      <c r="E13" s="48" t="s">
        <v>466</v>
      </c>
      <c r="F13" s="48">
        <v>2016</v>
      </c>
      <c r="G13" s="48">
        <v>190</v>
      </c>
      <c r="H13" s="83">
        <v>190</v>
      </c>
    </row>
    <row r="14" spans="1:8">
      <c r="A14" s="157" t="s">
        <v>473</v>
      </c>
      <c r="B14" s="6" t="s">
        <v>474</v>
      </c>
      <c r="C14" s="48" t="s">
        <v>465</v>
      </c>
      <c r="D14" s="48" t="s">
        <v>413</v>
      </c>
      <c r="E14" s="48" t="s">
        <v>466</v>
      </c>
      <c r="F14" s="48">
        <v>2016</v>
      </c>
      <c r="G14" s="48">
        <v>190</v>
      </c>
      <c r="H14" s="83">
        <v>190</v>
      </c>
    </row>
    <row r="15" spans="1:8">
      <c r="A15" s="161" t="s">
        <v>475</v>
      </c>
      <c r="B15" s="30" t="s">
        <v>476</v>
      </c>
      <c r="C15" s="48" t="s">
        <v>477</v>
      </c>
      <c r="D15" s="48" t="s">
        <v>478</v>
      </c>
      <c r="E15" s="48" t="s">
        <v>479</v>
      </c>
      <c r="F15" s="48">
        <v>2003</v>
      </c>
      <c r="G15" s="48">
        <v>185</v>
      </c>
      <c r="H15" s="83" t="s">
        <v>480</v>
      </c>
    </row>
    <row r="16" spans="1:8" s="14" customFormat="1">
      <c r="A16" s="161"/>
      <c r="B16" s="158"/>
      <c r="C16" s="159"/>
      <c r="D16" s="159"/>
      <c r="E16" s="159"/>
      <c r="F16" s="159"/>
      <c r="G16" s="159"/>
      <c r="H16" s="160"/>
    </row>
    <row r="17" spans="1:8" ht="15.75" thickBot="1">
      <c r="A17" s="31" t="s">
        <v>484</v>
      </c>
      <c r="B17" s="162" t="s">
        <v>485</v>
      </c>
      <c r="C17" s="49"/>
      <c r="D17" s="49" t="s">
        <v>413</v>
      </c>
      <c r="E17" s="49"/>
      <c r="F17" s="49"/>
      <c r="G17" s="49">
        <f>-SUM(G10:G15)</f>
        <v>-727</v>
      </c>
      <c r="H17" s="49">
        <f>-SUM(H10:H15)</f>
        <v>-542</v>
      </c>
    </row>
    <row r="19" spans="1:8">
      <c r="A19" s="26" t="s">
        <v>506</v>
      </c>
    </row>
    <row r="20" spans="1:8" ht="15.75" thickBot="1"/>
    <row r="21" spans="1:8" ht="30">
      <c r="A21" s="28" t="s">
        <v>22</v>
      </c>
      <c r="B21" s="27" t="s">
        <v>23</v>
      </c>
      <c r="C21" s="25" t="s">
        <v>24</v>
      </c>
      <c r="D21" s="25" t="s">
        <v>25</v>
      </c>
      <c r="E21" s="25" t="s">
        <v>26</v>
      </c>
      <c r="F21" s="25" t="s">
        <v>27</v>
      </c>
      <c r="G21" s="25" t="s">
        <v>482</v>
      </c>
      <c r="H21" s="59" t="s">
        <v>483</v>
      </c>
    </row>
    <row r="22" spans="1:8">
      <c r="A22" s="161" t="s">
        <v>475</v>
      </c>
      <c r="B22" s="30" t="s">
        <v>476</v>
      </c>
      <c r="C22" s="48" t="s">
        <v>477</v>
      </c>
      <c r="D22" s="48" t="s">
        <v>478</v>
      </c>
      <c r="E22" s="48" t="s">
        <v>479</v>
      </c>
      <c r="F22" s="48">
        <v>2003</v>
      </c>
      <c r="G22" s="48">
        <v>185</v>
      </c>
      <c r="H22" s="83" t="s">
        <v>480</v>
      </c>
    </row>
    <row r="23" spans="1:8" s="14" customFormat="1">
      <c r="A23" s="105"/>
      <c r="B23" s="158"/>
      <c r="C23" s="159"/>
      <c r="D23" s="159"/>
      <c r="E23" s="159"/>
      <c r="F23" s="159"/>
      <c r="G23" s="159"/>
      <c r="H23" s="160"/>
    </row>
    <row r="24" spans="1:8" ht="15.75" thickBot="1">
      <c r="A24" s="31" t="s">
        <v>484</v>
      </c>
      <c r="B24" s="162" t="s">
        <v>485</v>
      </c>
      <c r="C24" s="49"/>
      <c r="D24" s="49" t="s">
        <v>413</v>
      </c>
      <c r="E24" s="49"/>
      <c r="F24" s="49"/>
      <c r="G24" s="49">
        <f>-G22</f>
        <v>-185</v>
      </c>
      <c r="H24" s="163" t="s">
        <v>480</v>
      </c>
    </row>
  </sheetData>
  <hyperlinks>
    <hyperlink ref="C1" location="Index!A1" display="Back" xr:uid="{00000000-0004-0000-0700-000000000000}"/>
  </hyperlinks>
  <pageMargins left="0.7" right="0.7" top="0.75" bottom="0.75" header="0.3" footer="0.3"/>
  <pageSetup orientation="portrait" r:id="rId1"/>
  <ignoredErrors>
    <ignoredError sqref="G17" formulaRange="1"/>
  </ignoredError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E10"/>
  <sheetViews>
    <sheetView workbookViewId="0">
      <selection activeCell="B2" sqref="B2"/>
    </sheetView>
  </sheetViews>
  <sheetFormatPr defaultRowHeight="15"/>
  <cols>
    <col min="1" max="1" width="17.85546875" bestFit="1" customWidth="1"/>
    <col min="2" max="2" width="14.7109375" bestFit="1" customWidth="1"/>
    <col min="3" max="5" width="13.7109375" customWidth="1"/>
  </cols>
  <sheetData>
    <row r="1" spans="1:5">
      <c r="A1" s="14" t="s">
        <v>16</v>
      </c>
      <c r="B1" s="67">
        <v>45048</v>
      </c>
      <c r="C1" s="62" t="s">
        <v>17</v>
      </c>
    </row>
    <row r="2" spans="1:5">
      <c r="A2" t="s">
        <v>18</v>
      </c>
      <c r="B2" s="15" t="s">
        <v>105</v>
      </c>
    </row>
    <row r="3" spans="1:5" s="14" customFormat="1">
      <c r="B3" s="15"/>
    </row>
    <row r="4" spans="1:5" s="14" customFormat="1">
      <c r="B4" s="15"/>
    </row>
    <row r="5" spans="1:5" ht="15.75" thickBot="1">
      <c r="A5" s="26" t="s">
        <v>69</v>
      </c>
    </row>
    <row r="6" spans="1:5" ht="45" customHeight="1" thickBot="1">
      <c r="A6" s="199" t="s">
        <v>94</v>
      </c>
      <c r="B6" s="200"/>
      <c r="C6" s="200"/>
      <c r="D6" s="200"/>
      <c r="E6" s="201"/>
    </row>
    <row r="7" spans="1:5" ht="45" customHeight="1">
      <c r="A7" s="58" t="s">
        <v>30</v>
      </c>
      <c r="B7" s="64" t="s">
        <v>95</v>
      </c>
      <c r="C7" s="197" t="s">
        <v>96</v>
      </c>
      <c r="D7" s="197"/>
      <c r="E7" s="198"/>
    </row>
    <row r="8" spans="1:5" ht="45" customHeight="1">
      <c r="A8" s="65" t="s">
        <v>31</v>
      </c>
      <c r="B8" s="24" t="s">
        <v>95</v>
      </c>
      <c r="C8" s="202" t="s">
        <v>96</v>
      </c>
      <c r="D8" s="202"/>
      <c r="E8" s="203"/>
    </row>
    <row r="9" spans="1:5" ht="45" customHeight="1">
      <c r="A9" s="65" t="s">
        <v>88</v>
      </c>
      <c r="B9" s="24" t="s">
        <v>95</v>
      </c>
      <c r="C9" s="202" t="s">
        <v>96</v>
      </c>
      <c r="D9" s="202"/>
      <c r="E9" s="203"/>
    </row>
    <row r="10" spans="1:5" ht="45" customHeight="1" thickBot="1">
      <c r="A10" s="66" t="s">
        <v>89</v>
      </c>
      <c r="B10" s="33" t="s">
        <v>95</v>
      </c>
      <c r="C10" s="204" t="s">
        <v>96</v>
      </c>
      <c r="D10" s="204"/>
      <c r="E10" s="205"/>
    </row>
  </sheetData>
  <mergeCells count="5">
    <mergeCell ref="C7:E7"/>
    <mergeCell ref="A6:E6"/>
    <mergeCell ref="C8:E8"/>
    <mergeCell ref="C9:E9"/>
    <mergeCell ref="C10:E10"/>
  </mergeCells>
  <hyperlinks>
    <hyperlink ref="C1" location="Index!A1" display="Back" xr:uid="{00000000-0004-0000-0800-000000000000}"/>
  </hyperlink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13</vt:i4>
      </vt:variant>
      <vt:variant>
        <vt:lpstr>Named Ranges</vt:lpstr>
      </vt:variant>
      <vt:variant>
        <vt:i4>1</vt:i4>
      </vt:variant>
    </vt:vector>
  </HeadingPairs>
  <TitlesOfParts>
    <vt:vector size="14" baseType="lpstr">
      <vt:lpstr>Index</vt:lpstr>
      <vt:lpstr>Start Cases</vt:lpstr>
      <vt:lpstr>Recently Approved RPG Projects</vt:lpstr>
      <vt:lpstr>Model Updates &amp; Corrections</vt:lpstr>
      <vt:lpstr>Transmission &amp; Gen Outages</vt:lpstr>
      <vt:lpstr>Gen Add, Ret. and Mothball</vt:lpstr>
      <vt:lpstr>Renewable Generation Dispatch</vt:lpstr>
      <vt:lpstr>Switchable Generation</vt:lpstr>
      <vt:lpstr>DC Tie Modeling &amp; Dispatch</vt:lpstr>
      <vt:lpstr>Reserve Requirement</vt:lpstr>
      <vt:lpstr>Fuel Price Assumptions</vt:lpstr>
      <vt:lpstr>Emission Cost Assumptions</vt:lpstr>
      <vt:lpstr>Economic Case-Load Forecast</vt:lpstr>
      <vt:lpstr>Load_Forecast__Economic__Weather_Year_Assumption</vt:lpstr>
    </vt:vector>
  </TitlesOfParts>
  <Company>The Electric Reliability Council of Texas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Borkar, Sandeep</dc:creator>
  <cp:lastModifiedBy>Ping Yan</cp:lastModifiedBy>
  <dcterms:created xsi:type="dcterms:W3CDTF">2016-10-04T14:07:58Z</dcterms:created>
  <dcterms:modified xsi:type="dcterms:W3CDTF">2023-12-22T02:01:25Z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7084cbda-52b8-46fb-a7b7-cb5bd465ed85_Enabled">
    <vt:lpwstr>true</vt:lpwstr>
  </property>
  <property fmtid="{D5CDD505-2E9C-101B-9397-08002B2CF9AE}" pid="3" name="MSIP_Label_7084cbda-52b8-46fb-a7b7-cb5bd465ed85_SetDate">
    <vt:lpwstr>2023-07-26T14:28:31Z</vt:lpwstr>
  </property>
  <property fmtid="{D5CDD505-2E9C-101B-9397-08002B2CF9AE}" pid="4" name="MSIP_Label_7084cbda-52b8-46fb-a7b7-cb5bd465ed85_Method">
    <vt:lpwstr>Standard</vt:lpwstr>
  </property>
  <property fmtid="{D5CDD505-2E9C-101B-9397-08002B2CF9AE}" pid="5" name="MSIP_Label_7084cbda-52b8-46fb-a7b7-cb5bd465ed85_Name">
    <vt:lpwstr>Internal</vt:lpwstr>
  </property>
  <property fmtid="{D5CDD505-2E9C-101B-9397-08002B2CF9AE}" pid="6" name="MSIP_Label_7084cbda-52b8-46fb-a7b7-cb5bd465ed85_SiteId">
    <vt:lpwstr>0afb747d-bff7-4596-a9fc-950ef9e0ec45</vt:lpwstr>
  </property>
  <property fmtid="{D5CDD505-2E9C-101B-9397-08002B2CF9AE}" pid="7" name="MSIP_Label_7084cbda-52b8-46fb-a7b7-cb5bd465ed85_ActionId">
    <vt:lpwstr>47524be8-1879-485f-9cd1-b7e565c6a5d1</vt:lpwstr>
  </property>
  <property fmtid="{D5CDD505-2E9C-101B-9397-08002B2CF9AE}" pid="8" name="MSIP_Label_7084cbda-52b8-46fb-a7b7-cb5bd465ed85_ContentBits">
    <vt:lpwstr>0</vt:lpwstr>
  </property>
</Properties>
</file>