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codeName="ThisWorkbook"/>
  <mc:AlternateContent xmlns:mc="http://schemas.openxmlformats.org/markup-compatibility/2006">
    <mc:Choice Requires="x15">
      <x15ac:absPath xmlns:x15ac="http://schemas.microsoft.com/office/spreadsheetml/2010/11/ac" url="P:\2021 RTP\Report\"/>
    </mc:Choice>
  </mc:AlternateContent>
  <xr:revisionPtr revIDLastSave="0" documentId="13_ncr:1_{24CB0A76-87A1-4925-B70A-046D364F60F3}" xr6:coauthVersionLast="46" xr6:coauthVersionMax="46" xr10:uidLastSave="{00000000-0000-0000-0000-000000000000}"/>
  <bookViews>
    <workbookView xWindow="-120" yWindow="-120" windowWidth="29040" windowHeight="15960" tabRatio="844" xr2:uid="{00000000-000D-0000-FFFF-FFFF00000000}"/>
  </bookViews>
  <sheets>
    <sheet name="Index" sheetId="1" r:id="rId1"/>
    <sheet name="Start Cases" sheetId="25" r:id="rId2"/>
    <sheet name="RPG Projects Moved or Removed" sheetId="21" r:id="rId3"/>
    <sheet name="Recently Approved RPG Projects" sheetId="22" r:id="rId4"/>
    <sheet name="Model Updates &amp; Corrections" sheetId="5" r:id="rId5"/>
    <sheet name="Transmission &amp; Gen Outages" sheetId="6" r:id="rId6"/>
    <sheet name="Temp. for Dynamic Ratings" sheetId="16" r:id="rId7"/>
    <sheet name="Gen Add. Ret. and Mothball" sheetId="23" r:id="rId8"/>
    <sheet name="Renewable Generation Dispatch" sheetId="24" r:id="rId9"/>
    <sheet name="Switchable Generation" sheetId="9" r:id="rId10"/>
    <sheet name="DC Tie Modeling &amp; Dispatch" sheetId="10" r:id="rId11"/>
    <sheet name="Reserve Requirement" sheetId="11" r:id="rId12"/>
    <sheet name="Fuel Price Assumptions" sheetId="12" r:id="rId13"/>
    <sheet name="Reliability Case-Load Forecast" sheetId="14" r:id="rId14"/>
    <sheet name="Sensitivity Analysis" sheetId="19" r:id="rId15"/>
  </sheets>
  <definedNames>
    <definedName name="_xlnm._FilterDatabase" localSheetId="7" hidden="1">'Gen Add. Ret. and Mothball'!$A$7:$N$55</definedName>
    <definedName name="_xlnm._FilterDatabase" localSheetId="2" hidden="1">'RPG Projects Moved or Removed'!$A$6:$S$38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2" i="19" l="1"/>
  <c r="H11" i="19"/>
  <c r="J28" i="14" l="1"/>
  <c r="J22" i="14"/>
  <c r="J23" i="14"/>
  <c r="J24" i="14"/>
  <c r="J21" i="14"/>
  <c r="H11" i="9"/>
  <c r="I11" i="9"/>
  <c r="J11" i="9"/>
  <c r="K11" i="9"/>
  <c r="L11" i="9"/>
  <c r="M11" i="9"/>
  <c r="N11" i="9"/>
  <c r="O11" i="9"/>
  <c r="P11" i="9"/>
  <c r="G11" i="9"/>
  <c r="A8" i="12" l="1"/>
  <c r="A9" i="12" s="1"/>
  <c r="A10" i="12" s="1"/>
  <c r="A11" i="12" s="1"/>
  <c r="A12" i="12" s="1"/>
  <c r="D19" i="1" l="1"/>
  <c r="C19" i="1"/>
  <c r="D17" i="1"/>
  <c r="C17" i="1"/>
  <c r="D15" i="1"/>
  <c r="C15" i="1"/>
  <c r="D14" i="1"/>
  <c r="C14" i="1"/>
  <c r="D13" i="1"/>
  <c r="C13" i="1" l="1"/>
  <c r="D12" i="1"/>
  <c r="C12" i="1"/>
  <c r="D11" i="1"/>
  <c r="C11" i="1"/>
  <c r="D10" i="1"/>
  <c r="C10" i="1"/>
  <c r="D8" i="1"/>
  <c r="C8" i="1"/>
  <c r="D7" i="1"/>
  <c r="C7" i="1"/>
  <c r="D6" i="1"/>
  <c r="C6" i="1"/>
  <c r="D5" i="1"/>
  <c r="C5" i="1"/>
  <c r="C4" i="1"/>
  <c r="D4" i="1"/>
  <c r="D3" i="1"/>
  <c r="C3" i="1"/>
  <c r="N7" i="12" l="1"/>
  <c r="N13" i="12"/>
  <c r="N12" i="12"/>
  <c r="N11" i="12"/>
  <c r="N10" i="12"/>
  <c r="N9" i="12"/>
  <c r="N8" i="12"/>
  <c r="A13" i="12"/>
</calcChain>
</file>

<file path=xl/sharedStrings.xml><?xml version="1.0" encoding="utf-8"?>
<sst xmlns="http://schemas.openxmlformats.org/spreadsheetml/2006/main" count="1906" uniqueCount="777">
  <si>
    <t>Transmission Topology</t>
  </si>
  <si>
    <t>3.1.1</t>
  </si>
  <si>
    <t>Start Cases</t>
  </si>
  <si>
    <t>3.1.2</t>
  </si>
  <si>
    <t>3.1.3</t>
  </si>
  <si>
    <t>Transmission &amp; Generation Outages</t>
  </si>
  <si>
    <t>Generation</t>
  </si>
  <si>
    <t>3.2.1</t>
  </si>
  <si>
    <t>3.2.2</t>
  </si>
  <si>
    <t>3.2.3</t>
  </si>
  <si>
    <t>3.2.4</t>
  </si>
  <si>
    <t>3.2.5</t>
  </si>
  <si>
    <t>3.2.6</t>
  </si>
  <si>
    <t>Demand</t>
  </si>
  <si>
    <t>RTP Scope Section Number</t>
  </si>
  <si>
    <t>Input Assumption</t>
  </si>
  <si>
    <t>Date Last Updated:</t>
  </si>
  <si>
    <t>Back</t>
  </si>
  <si>
    <t>Status</t>
  </si>
  <si>
    <t>Based on TPIT dated:</t>
  </si>
  <si>
    <t>Weather Zone</t>
  </si>
  <si>
    <t>Coast</t>
  </si>
  <si>
    <t>East</t>
  </si>
  <si>
    <t>Far West</t>
  </si>
  <si>
    <t>North Central</t>
  </si>
  <si>
    <t>North</t>
  </si>
  <si>
    <t>South Central</t>
  </si>
  <si>
    <t>South</t>
  </si>
  <si>
    <t>West</t>
  </si>
  <si>
    <t>3.1.5</t>
  </si>
  <si>
    <t>Solar</t>
  </si>
  <si>
    <t>* SOLARPEAKPCT Values</t>
  </si>
  <si>
    <t>Wind</t>
  </si>
  <si>
    <t>WINDPEAKPCT Values *</t>
  </si>
  <si>
    <t>Summer, Coastal</t>
  </si>
  <si>
    <t>Outside Study Region</t>
  </si>
  <si>
    <t>Inside Study Region</t>
  </si>
  <si>
    <t>Hydro</t>
  </si>
  <si>
    <t>UNIT NAME</t>
  </si>
  <si>
    <t>UNIT CODE</t>
  </si>
  <si>
    <t>COUNTY</t>
  </si>
  <si>
    <t>FUEL</t>
  </si>
  <si>
    <t>ZONE</t>
  </si>
  <si>
    <t>IN SERVICE</t>
  </si>
  <si>
    <t>Date</t>
  </si>
  <si>
    <t>DC_E</t>
  </si>
  <si>
    <t>DC_N</t>
  </si>
  <si>
    <t>DC_L*</t>
  </si>
  <si>
    <t>DC_R*</t>
  </si>
  <si>
    <t>DC_S*</t>
  </si>
  <si>
    <t>* In the events that thermal overloads are resolved by curtialing the DC Tie exports, the events and the curtailed amounts will be documented.</t>
  </si>
  <si>
    <t>90th Percentile Temperature (degree F)</t>
  </si>
  <si>
    <t>Generation Additions, Retirements and Mothballs</t>
  </si>
  <si>
    <t>Transmission Changes</t>
  </si>
  <si>
    <t>TO</t>
  </si>
  <si>
    <t>Case</t>
  </si>
  <si>
    <t>Comments</t>
  </si>
  <si>
    <t>Generation Changes</t>
  </si>
  <si>
    <t>Load Changes</t>
  </si>
  <si>
    <t>Source</t>
  </si>
  <si>
    <t xml:space="preserve">Switchable Generation </t>
  </si>
  <si>
    <t>Average</t>
  </si>
  <si>
    <t>New generators that met PG 6.9 requirements</t>
  </si>
  <si>
    <t xml:space="preserve">GINR Reference Number                     </t>
  </si>
  <si>
    <t>Project Name</t>
  </si>
  <si>
    <t>County</t>
  </si>
  <si>
    <t>Fuel</t>
  </si>
  <si>
    <t xml:space="preserve">MW For Grid </t>
  </si>
  <si>
    <t>Meets Section 6.9 Requirements (1)(b) through (1)(d)</t>
  </si>
  <si>
    <t>Unit Name</t>
  </si>
  <si>
    <t>MW For Grid</t>
  </si>
  <si>
    <t>Year</t>
  </si>
  <si>
    <t>NCP Total</t>
  </si>
  <si>
    <t>Total</t>
  </si>
  <si>
    <t>Jan</t>
  </si>
  <si>
    <t>Feb</t>
  </si>
  <si>
    <t>Mar</t>
  </si>
  <si>
    <t>Apr</t>
  </si>
  <si>
    <t>May</t>
  </si>
  <si>
    <t>Jun</t>
  </si>
  <si>
    <t>Jul</t>
  </si>
  <si>
    <t>Aug</t>
  </si>
  <si>
    <t>Sep</t>
  </si>
  <si>
    <t>Oct</t>
  </si>
  <si>
    <t>Nov</t>
  </si>
  <si>
    <t>Dec</t>
  </si>
  <si>
    <t>Natural Gas Price Forecast ($/MMBtu)</t>
  </si>
  <si>
    <t>Other Studies</t>
  </si>
  <si>
    <t>Sensitivity Analysis</t>
  </si>
  <si>
    <t>Bus Voltage Changes</t>
  </si>
  <si>
    <t>Capacitor Bank Changes</t>
  </si>
  <si>
    <t>Reliability Analysis</t>
  </si>
  <si>
    <t>Reliabity Cases</t>
  </si>
  <si>
    <t>Phase Shifters</t>
  </si>
  <si>
    <t>X</t>
  </si>
  <si>
    <t>ERCOT Project Number</t>
  </si>
  <si>
    <t>Project Title</t>
  </si>
  <si>
    <t xml:space="preserve">Project Description </t>
  </si>
  <si>
    <t>"from" Location</t>
  </si>
  <si>
    <t>"to" Location</t>
  </si>
  <si>
    <t>Associated Projects</t>
  </si>
  <si>
    <t>Transmission Owner</t>
  </si>
  <si>
    <t>TSP Contact</t>
  </si>
  <si>
    <t>Transmission Owner Project Number (Optional)</t>
  </si>
  <si>
    <t>Projected In-Service Date (Month/Yr)</t>
  </si>
  <si>
    <t>Service Level kV</t>
  </si>
  <si>
    <t xml:space="preserve">Planning Charter Tier </t>
  </si>
  <si>
    <t>Date Submitted TO ERCOT for RPG Review (Month/Yr)</t>
  </si>
  <si>
    <t>Date RPG Review Completed (Month/Yr)</t>
  </si>
  <si>
    <t>Date ERCOT BOD Review Completed (Month/Yr)</t>
  </si>
  <si>
    <t>SSWG Base Case Related Bus Numbers (If applicable)  (CSV)</t>
  </si>
  <si>
    <t>Is the project reflected in SSWG Base Cases? (Y/N)</t>
  </si>
  <si>
    <t>Phase Number</t>
  </si>
  <si>
    <t>MOD Project Number</t>
  </si>
  <si>
    <t>TDSP</t>
  </si>
  <si>
    <t>Approve Date</t>
  </si>
  <si>
    <t>The reserve requirements used in the reliability models account for the outage of ERCOT's two largest units as well as the increased losses observed during such an G-1 &amp; N-1 outage.</t>
  </si>
  <si>
    <t>Date Last Updated</t>
  </si>
  <si>
    <t>* The methodology for calculating SOLARPEAKPCT values is outlined in ERCOT Protocol Section 3.2.6.2.2. See:http://www.ercot.com/content/wcm/current_guides/53528/03-090118_Nodal.docx</t>
  </si>
  <si>
    <t>* The methodology for calculating WINDPEAKPCT values is outlined in ERCOT Protocol Section 3.2.6.2.2. See:http://www.ercot.com/content/wcm/current_guides/53528/03-090118_Nodal.docx</t>
  </si>
  <si>
    <t>GAS</t>
  </si>
  <si>
    <t>Switchable Capacity Unavailable to ERCOT</t>
  </si>
  <si>
    <t>SWITCH_UNAVAIL</t>
  </si>
  <si>
    <t>Associated TO/RE</t>
  </si>
  <si>
    <t>Notes</t>
  </si>
  <si>
    <t>ERCOT 90th percentile Load Forecast– less losses for RTP (MW)</t>
  </si>
  <si>
    <t xml:space="preserve"> Year </t>
  </si>
  <si>
    <t xml:space="preserve"> Coast </t>
  </si>
  <si>
    <t xml:space="preserve"> East </t>
  </si>
  <si>
    <t xml:space="preserve"> Far West </t>
  </si>
  <si>
    <t xml:space="preserve"> North </t>
  </si>
  <si>
    <t xml:space="preserve"> North Central </t>
  </si>
  <si>
    <t xml:space="preserve"> South Central </t>
  </si>
  <si>
    <t xml:space="preserve"> West </t>
  </si>
  <si>
    <t xml:space="preserve"> NCP Total </t>
  </si>
  <si>
    <t>2023 SUM</t>
  </si>
  <si>
    <t>2026 SUM</t>
  </si>
  <si>
    <t>Synchronous Condensers</t>
  </si>
  <si>
    <t>Summer, Panhandle</t>
  </si>
  <si>
    <t>Summer, Other</t>
  </si>
  <si>
    <t>FACTs, STATCOMs, SVCs</t>
  </si>
  <si>
    <t>NOTES: Simple model Settlement Only Distributed Generators (SODGs) were added to reflect those currently operational. Battery models were also added to reflect those currently in the Operations model.</t>
  </si>
  <si>
    <t>Generation Resources Unavailable in Planning Studies Prior to NSO</t>
  </si>
  <si>
    <t>Projected COD</t>
  </si>
  <si>
    <t>4.2.2</t>
  </si>
  <si>
    <t>20SSWG Update 1 Final - October 08, 2020</t>
  </si>
  <si>
    <t>20SSWG_2023_SUM1_U1_Final_10082020.raw</t>
  </si>
  <si>
    <t>20SSWG_2024_MIN_U1_Final_10082020.raw</t>
  </si>
  <si>
    <t>20SSWG_2024_SUM1_U1_Final_10082020.raw</t>
  </si>
  <si>
    <t>20SSWG_2026_SUM1_U1_Final_10082020.raw</t>
  </si>
  <si>
    <t>20SSWG_2027_SUM1_U1_Final_10082020.raw</t>
  </si>
  <si>
    <t>Model Corrections/Updates Made to the 2021 RTP Cases</t>
  </si>
  <si>
    <t>2024 MIN</t>
  </si>
  <si>
    <t>2024 SUM</t>
  </si>
  <si>
    <t>2027 SUM</t>
  </si>
  <si>
    <t>Changed the AGC flag from Yes to No for the self serve load on bus 32794</t>
  </si>
  <si>
    <t>Bryan Utilities</t>
  </si>
  <si>
    <t>Based on BTU feedback</t>
  </si>
  <si>
    <t>2021 RTP load level with self-served load for Off-Peak Case (MW) (based on 2024 SSWG Min Case and adjusted with ERCOT load review results)</t>
  </si>
  <si>
    <t>Tuesday, July 6, 2021</t>
  </si>
  <si>
    <t>Final</t>
  </si>
  <si>
    <t>3000 MW</t>
  </si>
  <si>
    <t>Import</t>
  </si>
  <si>
    <t>DC Tie Dispatch - Summer Peak Conditions (MW)</t>
  </si>
  <si>
    <t>DC Tie Dispatch - Minimum Load Conditions (MW)</t>
  </si>
  <si>
    <t>ANTELOPE IC 1</t>
  </si>
  <si>
    <t>ANTELOPE IC 2</t>
  </si>
  <si>
    <t>ANTELOPE IC 3</t>
  </si>
  <si>
    <t>ELK STATION CTG 1</t>
  </si>
  <si>
    <t>ELK STATION CTG 2</t>
  </si>
  <si>
    <t>ANTLP_G1</t>
  </si>
  <si>
    <t>HALE</t>
  </si>
  <si>
    <t>ANTLP_G2</t>
  </si>
  <si>
    <t>ANTLP_G3</t>
  </si>
  <si>
    <t>AEEC_ELK_1</t>
  </si>
  <si>
    <t>AEEC_ELK_2</t>
  </si>
  <si>
    <t>Operational Resources Unavailable to ERCOT (Switchable)</t>
  </si>
  <si>
    <t>Information obtained from the spreadsheet "CDR_Summer_PeakAveWindCapacityPercentages_11_23-2020" posted on the ERCOT website under Resource Adequacy.</t>
  </si>
  <si>
    <t>AMI_AMISTAG1 (H1)</t>
  </si>
  <si>
    <t>AMI_AMISTAG2 (H2)</t>
  </si>
  <si>
    <t>AUS_AUSTING1 (H2)</t>
  </si>
  <si>
    <t>AUS_AUSTING1 (H1)</t>
  </si>
  <si>
    <t>BUC_BUCHANG1 (H1)</t>
  </si>
  <si>
    <t>BUC_BUCHANG2 (H2)</t>
  </si>
  <si>
    <t>BUC_BUCHANG3 (H3)</t>
  </si>
  <si>
    <t>CAN_CANYHYG1 (H1)</t>
  </si>
  <si>
    <t>CAN_CANYHYG1 (H2)</t>
  </si>
  <si>
    <t>DND_DENISOG1 (H1)</t>
  </si>
  <si>
    <t>DND_DENISOG2 (H2)</t>
  </si>
  <si>
    <t>EA_EAGLE_HY1 (H3)</t>
  </si>
  <si>
    <t>EA_EAGLE_HY1 (H2)</t>
  </si>
  <si>
    <t>EA_EAGLE_HY1 (H1)</t>
  </si>
  <si>
    <t>FAL_FALCONG1 (H1)</t>
  </si>
  <si>
    <t>FAL_FALCONG2 (H2)</t>
  </si>
  <si>
    <t>FAL_FALCONG3 (H3)</t>
  </si>
  <si>
    <t>INKS_INKS_G1 (H1)</t>
  </si>
  <si>
    <t>MAR_MARBFAG1 (H1)</t>
  </si>
  <si>
    <t>MAR_MARBFAG2 (H2)</t>
  </si>
  <si>
    <t>MAR_MARSFOG1 (H1)</t>
  </si>
  <si>
    <t>MAR_MARSFOG2 (H2)</t>
  </si>
  <si>
    <t>MAR_MARSFOG3 (H3)</t>
  </si>
  <si>
    <t>WIR_WIRTZ_G1 (H1)</t>
  </si>
  <si>
    <t>WIR_WIRTZ_G2 (H2)</t>
  </si>
  <si>
    <t>WND_WHITNEY1 (H1)</t>
  </si>
  <si>
    <t>WND_WHITNEY2 (H2)</t>
  </si>
  <si>
    <t>Unit specific generation MW dispatch modeled using CDR methodology which is based on historical Settlements HSL dispatch levels during the top 20 load hours of the last three years. Note: All Hydro units are offline in the Min case.</t>
  </si>
  <si>
    <t>Information obtained from the spreadsheet "CDR_Summer_PeakAveSolarCapacityPercentages_11-23-2020" posted on the ERCOT website under Resource Adequacy. Note: Solar units are offline in the Min case.</t>
  </si>
  <si>
    <t>Inside and Outside Study Region</t>
  </si>
  <si>
    <t>Min Case, Coastal</t>
  </si>
  <si>
    <t>Min Case, Panhandle</t>
  </si>
  <si>
    <t>Min Case, Other</t>
  </si>
  <si>
    <t>Some outages collected by ERCOT Market Notice "M-A120220-01 Request for known outage(s) with a duration of at least six months to address NERC Reliability Standard TPL-001-4" were also incorporated in applicable cases.</t>
  </si>
  <si>
    <t>Outaged Elements</t>
  </si>
  <si>
    <t>Outage Description</t>
  </si>
  <si>
    <t>SSWG Case Version:</t>
  </si>
  <si>
    <t>On Peak Cases:</t>
  </si>
  <si>
    <t>Off Peak Case:</t>
  </si>
  <si>
    <t>TGF_TGFGT_1</t>
  </si>
  <si>
    <t>2024MIN</t>
  </si>
  <si>
    <t>RAYBURN_RAYBURG1</t>
  </si>
  <si>
    <t>RAYBURN_RAYBURG2</t>
  </si>
  <si>
    <t>ENAS_ENA1</t>
  </si>
  <si>
    <t>KEO_KEO_SM1</t>
  </si>
  <si>
    <t>BRAUNIG_VHB1</t>
  </si>
  <si>
    <t>BRAUNIG_VHB2</t>
  </si>
  <si>
    <t>BRAUNIG_VHB3</t>
  </si>
  <si>
    <t>CALAVER_OWS1</t>
  </si>
  <si>
    <t>COLETO_COLETOG1</t>
  </si>
  <si>
    <t>DECKER_DPG2</t>
  </si>
  <si>
    <t>Vistra notified the U.S. Environmental Protection Agency on November 20, 2020 that Coleto Creek's Primary Ash Pond will be closed to meet requirements of EPA’s coal combustion residual (CCR) rule, and that boiler operations will cease no later than July 17, 2027. The notification is available on Vistra’s public website, https://www.luminant.com/ccr/.</t>
  </si>
  <si>
    <t>CALAVERS_JTD1</t>
  </si>
  <si>
    <t>CALAVERS_JTD2</t>
  </si>
  <si>
    <t>PNPI_GT2</t>
  </si>
  <si>
    <t>AMOCOOIL _AMOCO_S2</t>
  </si>
  <si>
    <t>AMOCOOIL_AMOCO_5</t>
  </si>
  <si>
    <t>Public Announcement: https://www.cpsenergy.com/content/dam/corporate/en/Documents/Trustees/COO_Flexible%20Path%20Resource%20Plan_Jan%20BoT%20Final_01242021_V3.pdf</t>
  </si>
  <si>
    <t>Public Announcement: https://www.austintexas.gov/edims/document.cfm?id=317748</t>
  </si>
  <si>
    <t>Per NSO Submitted 10/25/2013</t>
  </si>
  <si>
    <t>Per NSO Submitted 11/30/2020</t>
  </si>
  <si>
    <t>Per NSO Submitted  10/1/2020</t>
  </si>
  <si>
    <t>Per NSO Submitted 10/1/2020</t>
  </si>
  <si>
    <t>Per NSO Submitted 1/20/2021</t>
  </si>
  <si>
    <t>Per NSO Submitted 5/26/2021</t>
  </si>
  <si>
    <t>Per NSO Submitted 1/27/2021</t>
  </si>
  <si>
    <t>Per NSO Submitted 1/13/2014</t>
  </si>
  <si>
    <t>Retired Units</t>
  </si>
  <si>
    <t>Mothballed Units</t>
  </si>
  <si>
    <t>Seasonal Mothballed Units (Offline in the 2024 Min case only)</t>
  </si>
  <si>
    <t>LGE_LGE_GT1</t>
  </si>
  <si>
    <t>LGE_LGE_GT2</t>
  </si>
  <si>
    <t>LGE_LGE_STG</t>
  </si>
  <si>
    <t>SPNCER_SPNCE_4</t>
  </si>
  <si>
    <t>SPNCER_SPNCE_5</t>
  </si>
  <si>
    <t>NACPW_UNIT1</t>
  </si>
  <si>
    <t>Per NSO Submitted 5/19/2020</t>
  </si>
  <si>
    <t>Per NSO Submitted 6/8/2018</t>
  </si>
  <si>
    <t>Per NSO Submitted 7/19/2019</t>
  </si>
  <si>
    <t>Planned Units Removed Due to Project Cancellation</t>
  </si>
  <si>
    <t>Project 16INR0114 was canceled per the Generation Interconnection database.</t>
  </si>
  <si>
    <t>RPG Projects Removed from the RTP Cases</t>
  </si>
  <si>
    <t>Mulberry Creek: Rebuild 345 kV station</t>
  </si>
  <si>
    <t>Rebuild Mulberry Creek 345 kV station</t>
  </si>
  <si>
    <t>Mulberry Creek</t>
  </si>
  <si>
    <t>1015 - 1193</t>
  </si>
  <si>
    <t>AEP TNC</t>
  </si>
  <si>
    <t>Michael Glueck
mlforcum@aep.com
918-599-2674</t>
  </si>
  <si>
    <t>Tier 3</t>
  </si>
  <si>
    <t>Redland Switch 345/138 kV Autotransformer</t>
  </si>
  <si>
    <t>Install new 345/138 kV Autotransformer at Redland Switch previously known as Herty North</t>
  </si>
  <si>
    <t>Nacogdoches Southeast_Redland 345kV Line</t>
  </si>
  <si>
    <t>Establish a new 345kV Line between Nacogdoches Southeast Switch and Redland Switch</t>
  </si>
  <si>
    <t>56350A</t>
  </si>
  <si>
    <t>Burnett-Ringgold Magnolia Tap 69 kV Line</t>
  </si>
  <si>
    <t>Redland</t>
  </si>
  <si>
    <t>Nacogdoches Southeast</t>
  </si>
  <si>
    <t>Burnett</t>
  </si>
  <si>
    <t>Ringgold Magnolia Tap</t>
  </si>
  <si>
    <t>ONCOR</t>
  </si>
  <si>
    <t xml:space="preserve">Charles Saker
charles.saker@oncor.com
214-743-6896      </t>
  </si>
  <si>
    <t>R6076</t>
  </si>
  <si>
    <t>R6075</t>
  </si>
  <si>
    <t>R4015</t>
  </si>
  <si>
    <t>Tier 2</t>
  </si>
  <si>
    <t>Cresson - Rocky Creek 138 kV Line</t>
  </si>
  <si>
    <t>Construct new line</t>
  </si>
  <si>
    <t>Morgan Creek - McDonald 138 kV Line</t>
  </si>
  <si>
    <t>Upgrade existing line</t>
  </si>
  <si>
    <t>Lufkin Switch - Redland Switch 345 kV Line</t>
  </si>
  <si>
    <t>Construct a new 345 kV Line from Lufkin Switch to Redland Switch</t>
  </si>
  <si>
    <t>Forney - Lake Hubbard 345 kV Line</t>
  </si>
  <si>
    <t xml:space="preserve">Construct new 345 kV line_x000D_
</t>
  </si>
  <si>
    <t>Forney 345 kV Switching Station</t>
  </si>
  <si>
    <t xml:space="preserve">Reconstruct existing 345 kV switching station_x000D_
</t>
  </si>
  <si>
    <t>Killeen Sw. Sta. 345/138 kV Autotransformer Replacement</t>
  </si>
  <si>
    <t>Replace existing autotransformer</t>
  </si>
  <si>
    <t>Shamburger North 345/138 kV Sw. Sta.</t>
  </si>
  <si>
    <t>Establish Shamburger North 345/138 kV Sw. Sta.</t>
  </si>
  <si>
    <t>Hicks Sw. Sta. - Roanoke Sw. Sta. 345 kV Double-circuit Line</t>
  </si>
  <si>
    <t>Upgrade existing Hicks Sw. Sta. - Roanoke Sw. Sta. 345 kV Double-circuit Line</t>
  </si>
  <si>
    <t>12TPIT0080</t>
  </si>
  <si>
    <t>Forney Sw. Sta. Second 600 MVA, 345/138 kV Autotransformer</t>
  </si>
  <si>
    <t>Add second 345/138 autotransformer</t>
  </si>
  <si>
    <t>56350B</t>
  </si>
  <si>
    <t>Lake Hubbard 345/138 kV Switching Station</t>
  </si>
  <si>
    <t xml:space="preserve">Construct new 345/138 kV switching station_x000D_
</t>
  </si>
  <si>
    <t>Carver - Maxwell: Line Rebuild</t>
  </si>
  <si>
    <t>Eden to North Brady: Rebuild 69 kV line</t>
  </si>
  <si>
    <t>Rehab Eden to North Brady 69 kV line</t>
  </si>
  <si>
    <t>Cresson</t>
  </si>
  <si>
    <t>Rocky Creek</t>
  </si>
  <si>
    <t>Morgan Creek</t>
  </si>
  <si>
    <t>McDonald Rd</t>
  </si>
  <si>
    <t>Lufkin Switch</t>
  </si>
  <si>
    <t>Redland Switch</t>
  </si>
  <si>
    <t>Forney</t>
  </si>
  <si>
    <t>Lake Hubbard</t>
  </si>
  <si>
    <t>Killeen Sw. Sta.</t>
  </si>
  <si>
    <t>Killeen Sw. Sta</t>
  </si>
  <si>
    <t>Shamburger North</t>
  </si>
  <si>
    <t>Hicks Sw. Sta.</t>
  </si>
  <si>
    <t>Roanoke Sw. Sta.</t>
  </si>
  <si>
    <t>Forney Sw. Sta.</t>
  </si>
  <si>
    <t>Bowie</t>
  </si>
  <si>
    <t>Carver</t>
  </si>
  <si>
    <t>Maxwell</t>
  </si>
  <si>
    <t>Eden</t>
  </si>
  <si>
    <t>North Brady</t>
  </si>
  <si>
    <t>M5228</t>
  </si>
  <si>
    <t>R8360</t>
  </si>
  <si>
    <t>R6077</t>
  </si>
  <si>
    <t>M4233</t>
  </si>
  <si>
    <t>M4114</t>
  </si>
  <si>
    <t>R797</t>
  </si>
  <si>
    <t>R6083</t>
  </si>
  <si>
    <t>M5256</t>
  </si>
  <si>
    <t>M4037</t>
  </si>
  <si>
    <t>M4139</t>
  </si>
  <si>
    <t>1079 - 1252</t>
  </si>
  <si>
    <t>AEP</t>
  </si>
  <si>
    <t>Charity Kreher
bcogan@aep.com
918-599-2853</t>
  </si>
  <si>
    <t>1039 - 1266</t>
  </si>
  <si>
    <t xml:space="preserve">Michael Forcum
mlforcum@aep.com
918-599-2674      </t>
  </si>
  <si>
    <t>Munday to Throckmorton: Rebuild 69 kV line</t>
  </si>
  <si>
    <t xml:space="preserve">Rehab 69 kV line from Munday to Throckmorton_x000D_
</t>
  </si>
  <si>
    <t>Munday</t>
  </si>
  <si>
    <t>Throckmorton</t>
  </si>
  <si>
    <t>1094 - 1272</t>
  </si>
  <si>
    <t>Charity Kreher
mlforcum@aep.com
918-599-2857</t>
  </si>
  <si>
    <t>BEPC_20TPIT54523_Moffat_Hasse</t>
  </si>
  <si>
    <t>At some later point, this will be broken up into phases. The submission to RPG is being prepared and will be submitted in April 2020.</t>
  </si>
  <si>
    <t>Big Foot to Pearsall: Rebuild 69 kV line</t>
  </si>
  <si>
    <t xml:space="preserve">Rebuild 69 kV line from Big Foot to Dilley _x000D_
</t>
  </si>
  <si>
    <t>New Barksdale to Rocksprings: Rebuild 69 kV line</t>
  </si>
  <si>
    <t>Rebuild 69 kV line from Campwood to Rocksprings</t>
  </si>
  <si>
    <t>Campwood to New Barksdale: Rebuild 69 kV line</t>
  </si>
  <si>
    <t>Forney - Royse 345 kV Line</t>
  </si>
  <si>
    <t xml:space="preserve">Upgrade existing Royse - Forney 345 kV Line_x000D_
</t>
  </si>
  <si>
    <t>Trinidad_TriC_Watermill_345kV_DCKT</t>
  </si>
  <si>
    <t>Upgrade existing DCKT line</t>
  </si>
  <si>
    <t>17TPIT0031</t>
  </si>
  <si>
    <t>Elkton 345/138 kV autotransformer</t>
  </si>
  <si>
    <t xml:space="preserve">Replace existing autotransformer </t>
  </si>
  <si>
    <t>Royse South 345/138 kV Switching Station</t>
  </si>
  <si>
    <t xml:space="preserve">Establish new 345/138 kV switching station_x000D_
</t>
  </si>
  <si>
    <t>Shamburger North - Shamburger 345 kV Line</t>
  </si>
  <si>
    <t>Upgrade existing 345 kV Line</t>
  </si>
  <si>
    <t>Dilley to Pearsall: Rebuild 69 kV line</t>
  </si>
  <si>
    <t>Ganso to Hamilton Road: Rebuild 138 kV line</t>
  </si>
  <si>
    <t>Rebuild 138 kV line from Ganso to Hamilton Road</t>
  </si>
  <si>
    <t>Moffat</t>
  </si>
  <si>
    <t>Hasse</t>
  </si>
  <si>
    <t>Big Foot</t>
  </si>
  <si>
    <t>Pearsall</t>
  </si>
  <si>
    <t>New Barksdale</t>
  </si>
  <si>
    <t>Rocksprings</t>
  </si>
  <si>
    <t>Campwood</t>
  </si>
  <si>
    <t>Royse</t>
  </si>
  <si>
    <t>Trinidad Sw. Sta</t>
  </si>
  <si>
    <t>TriCorner/Watermill</t>
  </si>
  <si>
    <t>Elkton</t>
  </si>
  <si>
    <t xml:space="preserve">Royse </t>
  </si>
  <si>
    <t>Shamburger</t>
  </si>
  <si>
    <t>Dilley</t>
  </si>
  <si>
    <t>Pearsal</t>
  </si>
  <si>
    <t>Maverick</t>
  </si>
  <si>
    <t>Hamilton Road</t>
  </si>
  <si>
    <t>BEPC</t>
  </si>
  <si>
    <t xml:space="preserve">Dwight Beckman
dbeckman@brazoselectric.com
254-750-6373      </t>
  </si>
  <si>
    <t xml:space="preserve">1104 - 1282_x000D_
</t>
  </si>
  <si>
    <t>Bill Roberts
bcogan@aep.com
918-599-2857</t>
  </si>
  <si>
    <t xml:space="preserve">1102 - 1280_x000D_
</t>
  </si>
  <si>
    <t>AEP TCC</t>
  </si>
  <si>
    <t xml:space="preserve">Brandon Cogan
bcogan@aep.com
918-599-2857      </t>
  </si>
  <si>
    <t xml:space="preserve">Glen Reed
gareed@aep.com
918-599-2664      </t>
  </si>
  <si>
    <t>M4235</t>
  </si>
  <si>
    <t>M4045</t>
  </si>
  <si>
    <t>R6032-E</t>
  </si>
  <si>
    <t>M4234</t>
  </si>
  <si>
    <t>R6085</t>
  </si>
  <si>
    <t xml:space="preserve">1105 - 1283_x000D_
</t>
  </si>
  <si>
    <t>6230, 1435, 6235, 60040, 6232, 60788</t>
  </si>
  <si>
    <t>Y</t>
  </si>
  <si>
    <t>3319, 3321, 3322</t>
  </si>
  <si>
    <t>3119, 3321</t>
  </si>
  <si>
    <t>1452, 1523, 1543, 1544, 1426, 1491, 1545</t>
  </si>
  <si>
    <t>1881, 2202</t>
  </si>
  <si>
    <t>1032, 1333</t>
  </si>
  <si>
    <t>3117, 3321</t>
  </si>
  <si>
    <t>2455, 2467</t>
  </si>
  <si>
    <t>2467, 2433, 2437, 2470, 2478, 150189, 2438, 12438</t>
  </si>
  <si>
    <t>3422, 3423, 13423</t>
  </si>
  <si>
    <t>3217, 3223, 3226, 2478, 3103, 3201, 3206</t>
  </si>
  <si>
    <t>1855, 2081, 1845, 1851</t>
  </si>
  <si>
    <t>2437, 2438</t>
  </si>
  <si>
    <t>1540, 1545, 1547, 1548, 1550, 33770</t>
  </si>
  <si>
    <t>12455, 12456, 2401, 2402, 2455</t>
  </si>
  <si>
    <t>8259, 8261, 60412, 8991, 8998, 60440</t>
  </si>
  <si>
    <t>6384, 60797, 6006, 6372, 6380, 6385</t>
  </si>
  <si>
    <t>6107, 6204, 6205</t>
  </si>
  <si>
    <t>142, 145, 149, 152, 153, 157, 158, 159, 250, 254, 258, 262, 265, 268, 269, 273, 277, 126, 141, 3583, 1649, 3586, 37580</t>
  </si>
  <si>
    <t>8218, 8216</t>
  </si>
  <si>
    <t>8365, 8238</t>
  </si>
  <si>
    <t>8633, 8365</t>
  </si>
  <si>
    <t>2437, 2467, 2470, 2474, 2478</t>
  </si>
  <si>
    <t>2432, 3123, 3124</t>
  </si>
  <si>
    <t>3105, 3106, 29150</t>
  </si>
  <si>
    <t>2469, 2470, 12471, 2437, 2467, 2471, 2478, 2702, 2474, 2710, 3223, 12702</t>
  </si>
  <si>
    <t>3103, 3223</t>
  </si>
  <si>
    <t>8216, 8208</t>
  </si>
  <si>
    <t>8267, 8692, 8255</t>
  </si>
  <si>
    <t>RPG Projects With ISD Changes</t>
  </si>
  <si>
    <t>Original Projected In-Service Date (Month/Yr)</t>
  </si>
  <si>
    <t>New Projected In-Service Date (Month/Yr)</t>
  </si>
  <si>
    <t>Venus - Webb/Cedar Hill Sw. Sta. 345 kV DCKT Line</t>
  </si>
  <si>
    <t xml:space="preserve">Upgrade existing Venus - Webb/Cedar Hill Sw. Sta. 345 kV Double Ckt Line_x000D_
</t>
  </si>
  <si>
    <t>Ellis</t>
  </si>
  <si>
    <t>Tarrant</t>
  </si>
  <si>
    <t>M4230</t>
  </si>
  <si>
    <t>1904, 1906, 2420, 11901</t>
  </si>
  <si>
    <t>Wichita Falls South 345/138 kV autotransformer</t>
  </si>
  <si>
    <t xml:space="preserve">Install autotransformer_x000D_
</t>
  </si>
  <si>
    <t>Wichita Falls South</t>
  </si>
  <si>
    <t>R4010</t>
  </si>
  <si>
    <t>11464, 11465, 1422, 1425, 1464</t>
  </si>
  <si>
    <t>Sherry Sw. - Webb/Kennedale 345 kV DCKT Line</t>
  </si>
  <si>
    <t>Upgrade the existing 345 kV Line</t>
  </si>
  <si>
    <t>Sherry</t>
  </si>
  <si>
    <t>Webb/Kennedale</t>
  </si>
  <si>
    <t>M4252</t>
  </si>
  <si>
    <t>1911, 1918, 1930, 1929, 1932, 1934</t>
  </si>
  <si>
    <r>
      <t>Tier 4</t>
    </r>
    <r>
      <rPr>
        <sz val="10"/>
        <color rgb="FFFF0000"/>
        <rFont val="Arial"/>
        <family val="2"/>
      </rPr>
      <t>; This project was reclassified as Tier 3 after the creation of this TPIT</t>
    </r>
  </si>
  <si>
    <t>Bearkat Loop - Bearkat to Longshore</t>
  </si>
  <si>
    <t>Adds 345 KV line from Bearkat to Longshore.</t>
  </si>
  <si>
    <t>Bearkat</t>
  </si>
  <si>
    <t>Longshore</t>
  </si>
  <si>
    <t>WETT/ONCOR</t>
  </si>
  <si>
    <t>Christina Minchew
christina.minchew@windene
512-436-9469</t>
  </si>
  <si>
    <t>Tier 1</t>
  </si>
  <si>
    <t>Eldorado Live Oak to Sonora: Rebuild 69 kV line</t>
  </si>
  <si>
    <t>Rehab Eldorado Live Oak to Sonora 69 kV line</t>
  </si>
  <si>
    <t>Eldorado Live Oak</t>
  </si>
  <si>
    <t>Sonora</t>
  </si>
  <si>
    <t>982 - 1160</t>
  </si>
  <si>
    <t xml:space="preserve">Dave Baker
mlforcum@aep.com
918-599-2674  </t>
  </si>
  <si>
    <t>Mason to North Brady: Rebuild 69 kV line</t>
  </si>
  <si>
    <t>Rehab Mason to North Brady 69 kV line</t>
  </si>
  <si>
    <t>Mason</t>
  </si>
  <si>
    <t>1046 - 1219</t>
  </si>
  <si>
    <t xml:space="preserve">David Baker
mlforcum@aep.com
918-599-2674  </t>
  </si>
  <si>
    <t>52523A</t>
  </si>
  <si>
    <t>Hayes to WA Parish Ckt.09A Upgrades</t>
  </si>
  <si>
    <t>Upgrade Ckt.09A Hayes to Alief as a Clearance upgrade</t>
  </si>
  <si>
    <t>Hayes</t>
  </si>
  <si>
    <t>Alief</t>
  </si>
  <si>
    <t>CNP</t>
  </si>
  <si>
    <t xml:space="preserve">Wesley Woitt
wesley.woitt@centerpointenergy.com
713-207-2760      </t>
  </si>
  <si>
    <t>52523B</t>
  </si>
  <si>
    <t>Upgrade Ckt.09A Alief to Stafford as a Clearance upgrade</t>
  </si>
  <si>
    <t>Stafford</t>
  </si>
  <si>
    <t>52523C</t>
  </si>
  <si>
    <t>Upgrade Ckt.09A Stafford to WA Parish as a Clearance upgrade</t>
  </si>
  <si>
    <t>WA Parish</t>
  </si>
  <si>
    <t>Friess Ranch to Sonora: Rebuild 69 kV line</t>
  </si>
  <si>
    <t>Rebuild Rocksprings to Sonora 69 kV line</t>
  </si>
  <si>
    <t>Rocksprings to Friess Ranch: Rebuild 69 kV line</t>
  </si>
  <si>
    <t>Rebuild Rocksprings to Sonora  69 kV line</t>
  </si>
  <si>
    <t>Friess Ranch</t>
  </si>
  <si>
    <t>1044 - 1217</t>
  </si>
  <si>
    <t>Nathan Cowan
mlforcum@aep.com
918-599-2674</t>
  </si>
  <si>
    <t xml:space="preserve">Nathan Cowan
mlforcum@aep.com
918-599-2674 </t>
  </si>
  <si>
    <t>1058, 59903</t>
  </si>
  <si>
    <t>6498, 6505, 6509, 6510, 6513</t>
  </si>
  <si>
    <t>6006, 6381, 6393, 6406, 60386</t>
  </si>
  <si>
    <t>44020, 44120, 44310</t>
  </si>
  <si>
    <t>44020, 44671</t>
  </si>
  <si>
    <t>44015, 44671</t>
  </si>
  <si>
    <t>8238, 8239, 60438, 6513, 6570</t>
  </si>
  <si>
    <t>8238, 8239</t>
  </si>
  <si>
    <t>AEPSC Lake Pauline Area Improvement Project</t>
  </si>
  <si>
    <t>AEPSC Hamilton Road to Maxwell 138 kV line Rebuild Project</t>
  </si>
  <si>
    <t>AEPSC Coleto Creek to Kenedy SS 138 kV Transmission Project</t>
  </si>
  <si>
    <t>Model Updates &amp; Corrections</t>
  </si>
  <si>
    <t>Renewable Generation Dispatch</t>
  </si>
  <si>
    <t>DC Tie Modeling and Dispatch</t>
  </si>
  <si>
    <t>Load Forecast (Reliability)
90/10 Forecast
SSWG Forecast
Bounded Higher of Calculations
RTP Summer Peak Case Forecast
RTP Min Load Case Forecast</t>
  </si>
  <si>
    <t>RPG Projects Backed Out For Lack of Approval or Moved Due to ISD Change</t>
  </si>
  <si>
    <t>Recently Approved RPG Projects</t>
  </si>
  <si>
    <t>Temperatures Used in Dynamic Rating Calculation</t>
  </si>
  <si>
    <t>Fuel Price Assumptions</t>
  </si>
  <si>
    <t>Reserve Requirement</t>
  </si>
  <si>
    <t>Oncor</t>
  </si>
  <si>
    <t>Corrected impedance values at Collins series reactor (29555) to (2370)</t>
  </si>
  <si>
    <t>18INR0079</t>
  </si>
  <si>
    <t>Woodward I repower</t>
  </si>
  <si>
    <t>19INR0117</t>
  </si>
  <si>
    <t>Roadrunner Crossing Wind</t>
  </si>
  <si>
    <t>19INR0176</t>
  </si>
  <si>
    <t>Roughneck Storage</t>
  </si>
  <si>
    <t>20INR0082</t>
  </si>
  <si>
    <t>Vision Solar 1</t>
  </si>
  <si>
    <t>20INR0130</t>
  </si>
  <si>
    <t>Ramsey Solar</t>
  </si>
  <si>
    <t>20INR0266</t>
  </si>
  <si>
    <t>Tres Bahias Solar</t>
  </si>
  <si>
    <t>21INR0201</t>
  </si>
  <si>
    <t>Brandon</t>
  </si>
  <si>
    <t>21INR0202</t>
  </si>
  <si>
    <t>R Massengale</t>
  </si>
  <si>
    <t>21INR0365</t>
  </si>
  <si>
    <t>Bat Cave Energy Storage</t>
  </si>
  <si>
    <t>21INR0506</t>
  </si>
  <si>
    <t>Ty Cooke</t>
  </si>
  <si>
    <t>22INR0205</t>
  </si>
  <si>
    <t xml:space="preserve">Sbranch Solar </t>
  </si>
  <si>
    <t>20INR0098</t>
  </si>
  <si>
    <t>Danciger Solar</t>
  </si>
  <si>
    <t>20INR0216</t>
  </si>
  <si>
    <t>Starr Solar Ranch</t>
  </si>
  <si>
    <t>21INR0522</t>
  </si>
  <si>
    <t>Ignacio Grid</t>
  </si>
  <si>
    <t>22INR0371</t>
  </si>
  <si>
    <t>PES 2 Power Station</t>
  </si>
  <si>
    <t>19INR0085</t>
  </si>
  <si>
    <t xml:space="preserve">Blue Jay Solar </t>
  </si>
  <si>
    <t>21INR0387</t>
  </si>
  <si>
    <t>Anchor Wind</t>
  </si>
  <si>
    <t>21INR0413</t>
  </si>
  <si>
    <t>Big Star Solar</t>
  </si>
  <si>
    <t>21INR0460</t>
  </si>
  <si>
    <t>Republic Road Storage</t>
  </si>
  <si>
    <t>21INR0323</t>
  </si>
  <si>
    <t>Spanish Crown</t>
  </si>
  <si>
    <t>21INR0341</t>
  </si>
  <si>
    <t>Space City Solar</t>
  </si>
  <si>
    <t>21INR0357</t>
  </si>
  <si>
    <t>SP TX-12B BESS</t>
  </si>
  <si>
    <t>21INR0496</t>
  </si>
  <si>
    <t>Flower Valley II Batt</t>
  </si>
  <si>
    <t>21INR0497</t>
  </si>
  <si>
    <t>Swoose II</t>
  </si>
  <si>
    <t>22INR0325</t>
  </si>
  <si>
    <t>BRP Dickens BESS</t>
  </si>
  <si>
    <t>19INR0056</t>
  </si>
  <si>
    <t>Chamon 2</t>
  </si>
  <si>
    <t>19INR0057</t>
  </si>
  <si>
    <t>Old Bloomington Road</t>
  </si>
  <si>
    <t>20INR0097</t>
  </si>
  <si>
    <t>El Suaz Ranch</t>
  </si>
  <si>
    <t>21INR0205</t>
  </si>
  <si>
    <t>Radian Solar</t>
  </si>
  <si>
    <t>21INR0510</t>
  </si>
  <si>
    <t>Crossett Power Batt</t>
  </si>
  <si>
    <t>21INR0521</t>
  </si>
  <si>
    <t>White Mesa 2 Wind</t>
  </si>
  <si>
    <t>22INR0322</t>
  </si>
  <si>
    <t xml:space="preserve">BRP Paleo BESS </t>
  </si>
  <si>
    <t>16INR0085</t>
  </si>
  <si>
    <t xml:space="preserve">Priddy Wind </t>
  </si>
  <si>
    <t>19INR0103</t>
  </si>
  <si>
    <t>Rodeo Solar</t>
  </si>
  <si>
    <t>20INR0120</t>
  </si>
  <si>
    <t>Vortex Wind</t>
  </si>
  <si>
    <t>20INR0142</t>
  </si>
  <si>
    <t>Ajax Wind</t>
  </si>
  <si>
    <t>21INR0012</t>
  </si>
  <si>
    <t>Air Products GCA</t>
  </si>
  <si>
    <t>21INR0221</t>
  </si>
  <si>
    <t>Samson Solar 1</t>
  </si>
  <si>
    <t>21INR0389</t>
  </si>
  <si>
    <t>Red-tailed Hawk Solar</t>
  </si>
  <si>
    <t>21INR0449</t>
  </si>
  <si>
    <t>Panther Creek III Repower</t>
  </si>
  <si>
    <t>21INR0491</t>
  </si>
  <si>
    <t>Samson Solar 3</t>
  </si>
  <si>
    <t>22INR0202</t>
  </si>
  <si>
    <t>Delilah Solar 1</t>
  </si>
  <si>
    <t>22INR0203</t>
  </si>
  <si>
    <t>Delilah Solar 2</t>
  </si>
  <si>
    <t>22INR0242</t>
  </si>
  <si>
    <t>Bright Arrow Solar</t>
  </si>
  <si>
    <t>22INR0352</t>
  </si>
  <si>
    <t>Sparta Solar</t>
  </si>
  <si>
    <t>23INR0042</t>
  </si>
  <si>
    <t>Delilah Solar 3</t>
  </si>
  <si>
    <t>23INR0060</t>
  </si>
  <si>
    <t>Delilah Solar 4</t>
  </si>
  <si>
    <t>20INR0221.</t>
  </si>
  <si>
    <t>Braes Power Plant</t>
  </si>
  <si>
    <t>Repower</t>
  </si>
  <si>
    <t>Fort Bend</t>
  </si>
  <si>
    <t>Andrews</t>
  </si>
  <si>
    <t>Pecos</t>
  </si>
  <si>
    <t>WIN</t>
  </si>
  <si>
    <t>10/30/2020</t>
  </si>
  <si>
    <t>Eastland</t>
  </si>
  <si>
    <t>09/17/2020</t>
  </si>
  <si>
    <t>Brazoria</t>
  </si>
  <si>
    <t>OTH</t>
  </si>
  <si>
    <t>10/28/2020</t>
  </si>
  <si>
    <t>Navarro</t>
  </si>
  <si>
    <t>SOL</t>
  </si>
  <si>
    <t>10/27/2020</t>
  </si>
  <si>
    <t>Wharton</t>
  </si>
  <si>
    <t>10/07/2020</t>
  </si>
  <si>
    <t>Calhoun</t>
  </si>
  <si>
    <t>Lubbock</t>
  </si>
  <si>
    <t>10/29/2020</t>
  </si>
  <si>
    <t>11/09/2020</t>
  </si>
  <si>
    <t>Starr</t>
  </si>
  <si>
    <t>11/19/2020</t>
  </si>
  <si>
    <t>Hidalgo</t>
  </si>
  <si>
    <t>Harris</t>
  </si>
  <si>
    <t>Grimes</t>
  </si>
  <si>
    <t>12/02/2020</t>
  </si>
  <si>
    <t>Bastrop</t>
  </si>
  <si>
    <t>12/04/2020</t>
  </si>
  <si>
    <t>Robertson</t>
  </si>
  <si>
    <t>Falls</t>
  </si>
  <si>
    <t>Upton</t>
  </si>
  <si>
    <t>Reeves</t>
  </si>
  <si>
    <t>Ward</t>
  </si>
  <si>
    <t>Dickens</t>
  </si>
  <si>
    <t>Victoria</t>
  </si>
  <si>
    <t>Willacy</t>
  </si>
  <si>
    <t>Brown</t>
  </si>
  <si>
    <t>Crane</t>
  </si>
  <si>
    <t>Coke</t>
  </si>
  <si>
    <t>Hale</t>
  </si>
  <si>
    <t>Mills</t>
  </si>
  <si>
    <t>Wilbarger</t>
  </si>
  <si>
    <t>Galveston</t>
  </si>
  <si>
    <t>Lamar</t>
  </si>
  <si>
    <t>Howard</t>
  </si>
  <si>
    <t>Hopkins</t>
  </si>
  <si>
    <t>Bee</t>
  </si>
  <si>
    <t>AEPSC Port Lavaca Area Improvement Project</t>
  </si>
  <si>
    <t>Corrected ALDR city load value (previously 0 MW) at bus 601</t>
  </si>
  <si>
    <t>Based on historical data and models</t>
  </si>
  <si>
    <t>Corrected ALDR City load values (previously 0 MW) at busses 31, 118, 480, 495, 499, 505, 512, 718</t>
  </si>
  <si>
    <t>BEPC, AEP TNC</t>
  </si>
  <si>
    <t>TNMP</t>
  </si>
  <si>
    <t>Based on TNMP feedback</t>
  </si>
  <si>
    <t>Updated ratings for the following lines: 38650-39400, 39400-39435, 39345-39400, 39340-39345, 39340-39360, 38850-38920, 38930-38950, 38530-38575, 39530-39560</t>
  </si>
  <si>
    <t>Corrected modeling of the Oncor Eagle Mountain-Saginaw Switch Recently Approved RPG project</t>
  </si>
  <si>
    <t>Added the last phase of the CNP Wallis-Peters recently approved RPG project (22TPIT59322)</t>
  </si>
  <si>
    <t>Corrected LCRA reactive load modeling at bus 7078</t>
  </si>
  <si>
    <t>LCRA</t>
  </si>
  <si>
    <t>Based on LCRA feedback</t>
  </si>
  <si>
    <t>Based on Oncor feedback</t>
  </si>
  <si>
    <t>Based on CNP feedback</t>
  </si>
  <si>
    <t>Corrected coal and nuclear unit max/min Mvar values to account for auxiliary loads</t>
  </si>
  <si>
    <t>Multiple</t>
  </si>
  <si>
    <t>Based on RARF data</t>
  </si>
  <si>
    <t>Interconnected the Mirage unit (111161) so that it is no longer islanded</t>
  </si>
  <si>
    <t>Based on TSP feedback</t>
  </si>
  <si>
    <t>Batteries</t>
  </si>
  <si>
    <t>Corrected modeling of the Madero battery (21INR0244)</t>
  </si>
  <si>
    <t>Sharyland</t>
  </si>
  <si>
    <t>Based on updated modeling information</t>
  </si>
  <si>
    <t>Corrected generator IDs from W1/W2 to S1/S2 at units 135271 and 135321</t>
  </si>
  <si>
    <t>Updated generator MW and Mvar limits for the following generators: 162451, 162452, 182771, 182772, 182773, 182774, 183021</t>
  </si>
  <si>
    <t>AEP, LCRA, Oncor</t>
  </si>
  <si>
    <t>Removed extraordinary dispatch unit at bus 199973</t>
  </si>
  <si>
    <t>Removed inaccurate Lily Solar Battery modeling at bus 151471 and updated modeling of battery at bus 151371</t>
  </si>
  <si>
    <t>Rayburn</t>
  </si>
  <si>
    <t>Added separate modeling for the Ignatio Battery (21INR0522)</t>
  </si>
  <si>
    <t>Updated the modeling of the AEP Alamito to Alpine rehab project</t>
  </si>
  <si>
    <t>Removed the AEP Alamito to Alpine rehab project</t>
  </si>
  <si>
    <t>Based on AEP feedback</t>
  </si>
  <si>
    <t>Removed Upton Solar 16INR0114 (bus 132581) due to the project being canceled</t>
  </si>
  <si>
    <t>Based on updated GINR information</t>
  </si>
  <si>
    <t>Corrected the regulated bus for the shunt on bus 80220 from bus 1 to it's own bus (80220)</t>
  </si>
  <si>
    <t>Based on updated SSWG cases</t>
  </si>
  <si>
    <t>Applied CNP Tier 4 Project 20TPIT48281 (MOD 48281) Angleton Upgrade</t>
  </si>
  <si>
    <t>Corrected the regulated bus for the units at busses 111341, 111342, 112311 to regulate their POI</t>
  </si>
  <si>
    <t>Removed all MSL definitons from the cases</t>
  </si>
  <si>
    <t>Turn AVR off for the Brandon unit (142761) since it is a DG unit</t>
  </si>
  <si>
    <t>LPL</t>
  </si>
  <si>
    <t>Correct the Formosa PUN load vlues in the cases</t>
  </si>
  <si>
    <t>Based on AEP and Formosa feedback</t>
  </si>
  <si>
    <t>Added Tier 4 MOD project 59099</t>
  </si>
  <si>
    <t>Applied various load updates based on TSP feedback</t>
  </si>
  <si>
    <t>Based on generators met PG Section 6.9 requirements (1)9b) through 1(d) by 4/1/2021</t>
  </si>
  <si>
    <t>Added Tier 4 MOD project 62305</t>
  </si>
  <si>
    <t>Added the CNP Tier 4 Project (MOD 59346) to upgrade the Dunvale to Hilcroft line (47072-47191)</t>
  </si>
  <si>
    <t>Added Tier 4 MOD project 59319</t>
  </si>
  <si>
    <t>Corrected NW Carrollton xfmr reg bus</t>
  </si>
  <si>
    <t>Oncor Burnett - Bowie 69 kV Line Upgrade Project</t>
  </si>
  <si>
    <t>Denton</t>
  </si>
  <si>
    <t>Added Tier 4 MOD project 59265</t>
  </si>
  <si>
    <t>Corrected impedance values for the Forney (2437) to Royse (2478) 345-kV line</t>
  </si>
  <si>
    <t>Based on the March 2021 SSWG cases</t>
  </si>
  <si>
    <t>Based on information from MOD</t>
  </si>
  <si>
    <t>Corrected the line rating for the Blackfork-TylerNW 138 kV line (3137-3141)</t>
  </si>
  <si>
    <t>Venus_MOD5492-ModelUpdate-AllYears</t>
  </si>
  <si>
    <t>Houston School Re-Model</t>
  </si>
  <si>
    <t>McCree-Centrval-Oates FY2023</t>
  </si>
  <si>
    <t>MOD 59518</t>
  </si>
  <si>
    <t>Corrected the regulated bus for the unit at bus 134291</t>
  </si>
  <si>
    <t>Based on updated voltage profile information</t>
  </si>
  <si>
    <t>Correct bus 2020 load values in 2023 case</t>
  </si>
  <si>
    <t>-</t>
  </si>
  <si>
    <t>Oncor Midland East Area Project</t>
  </si>
  <si>
    <t>Updated AEP Live Oak to Sonoma MOD 4551</t>
  </si>
  <si>
    <t>Updated AEP Mason to North Brady MOD 50900</t>
  </si>
  <si>
    <t>STEC LCRA TSC Second Circuit Bakersfield to Big Hill Project</t>
  </si>
  <si>
    <t>STEC LCRA TSC</t>
  </si>
  <si>
    <t>Changed load value for Persimmon Gap load at bus 76669</t>
  </si>
  <si>
    <t>Moved load from Stanton 1229 69-kV bus to 11229 138-kV bus</t>
  </si>
  <si>
    <t>Part of Oncor Midland East Area Project</t>
  </si>
  <si>
    <t>Deleted a redundant modeled transformer at Bluff Creek</t>
  </si>
  <si>
    <t>Added Oncor Culberson Loop Capacitor Bank at McLIvain bus 11182</t>
  </si>
  <si>
    <t>Based on MOD 59421; Same as project identified in 2020-RTP (FW7)</t>
  </si>
  <si>
    <t>Updated parameters for line from 38410 to 38411</t>
  </si>
  <si>
    <t>Based on Grid Geo and newer SSWG case modeling information</t>
  </si>
  <si>
    <t>Based on newer SSWG case modeling information</t>
  </si>
  <si>
    <t>Updated parameters for Lynx 60400 lines to RioPecos and Tombstone</t>
  </si>
  <si>
    <t>Based on Grid Geo and June 2021 SSWG case</t>
  </si>
  <si>
    <t>Based on MOD 5533 which is already committed</t>
  </si>
  <si>
    <t>Made correction to add cap bank on Hutto 138kV bus(3666)</t>
  </si>
  <si>
    <t>x</t>
  </si>
  <si>
    <t>Added TPIT project 59088</t>
  </si>
  <si>
    <t>Based on TSP feedback and newer SSWG case modeling information</t>
  </si>
  <si>
    <t>Applied various AEN model updates including closing the McNel tie between Austin Energy and LCRA, Big start solar model correction, Patton Lane substation circuit relocation, some transformers model change, switch shunt voltage level change and some bus voltage level change</t>
  </si>
  <si>
    <t>AEN</t>
  </si>
  <si>
    <t>Based on AEN feedback</t>
  </si>
  <si>
    <t>Disconnected S Carbide load at bus 8337</t>
  </si>
  <si>
    <t>Texas City Transmission Improvement Project</t>
  </si>
  <si>
    <t>Adjusted load value associated with Texas City Transmission Improvement Project</t>
  </si>
  <si>
    <t>Based on modeling information</t>
  </si>
  <si>
    <t>Added tier 4 MOD project: Desoto Switch-Glen Heights line upgrade</t>
  </si>
  <si>
    <t>Updated West Denton Xfmr ratings</t>
  </si>
  <si>
    <t xml:space="preserve">Upgraded 69-kV line from 6225 Abiline Northwest to 6253 Elm Creek </t>
  </si>
  <si>
    <t>Kiamichi Bus Reg Fix</t>
  </si>
  <si>
    <t>Corrected line rating for Elmcreek-STP</t>
  </si>
  <si>
    <t>CPS</t>
  </si>
  <si>
    <t>Corrected line rating for Barney Davis-Naval Base</t>
  </si>
  <si>
    <t>Based on SSWG, NMMS information</t>
  </si>
  <si>
    <t>SSWG Load– Based on 20 SSWG cases posted on 10/08/2020  less self-served load (MW)</t>
  </si>
  <si>
    <t>2021 RTP load level with self-served load (MW)  (based on on 5% boundary threshold, ERCOT load review results, and the incorporation of the IHS Markit study Permian Basin load forecast)</t>
  </si>
  <si>
    <t>Sensitivity 1:</t>
  </si>
  <si>
    <t>ERCOT Load (MW)</t>
  </si>
  <si>
    <t>DC Tie Export* (MW)</t>
  </si>
  <si>
    <t>Wind Output (MW)</t>
  </si>
  <si>
    <t>Solar Output (MW)</t>
  </si>
  <si>
    <t>Total Renewable Output (MW)</t>
  </si>
  <si>
    <t>Coastal</t>
  </si>
  <si>
    <t>Panhandle</t>
  </si>
  <si>
    <t>Other</t>
  </si>
  <si>
    <t xml:space="preserve">Sensitivity 2: </t>
  </si>
  <si>
    <t>* negative sign indicating DC tie import.</t>
  </si>
  <si>
    <t>Stressed Resource Availability Under ERCOT Off-Peak Load Condition</t>
  </si>
  <si>
    <t>Generation Resource Capabity Unavailable due to Planned Outages (MW)</t>
  </si>
  <si>
    <t>Added tier 4 MOD project (#52068): Pleasanton to Three Rivers: Rebuild 69 kV line</t>
  </si>
  <si>
    <t xml:space="preserve"> South</t>
  </si>
  <si>
    <t>Deliverability Assessment Under ERCOT Coincident Summer Peak Load Conditions</t>
  </si>
  <si>
    <t>For Sensitivity 1 nuclear, coal, natural gas, and energy storage resources with at least four hours of duration at their maximum discharge capability were assumed to generate at maximum capacity. The wind and solar output values below reflect their assumed output prior to any redispatch to alleviate transmission constraints.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</si>
</sst>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0"/>
    <numFmt numFmtId="165" formatCode="_(* #,##0_);_(* \(#,##0\);_(* &quot;-&quot;??_);_(@_)"/>
    <numFmt numFmtId="166" formatCode="0.0%"/>
    <numFmt numFmtId="167" formatCode="[$-F800]dddd\,\ mmmm\ dd\,\ yyyy"/>
    <numFmt numFmtId="168" formatCode="m/yyyy"/>
    <numFmt numFmtId="169" formatCode="mm/dd/yyyy"/>
    <numFmt numFmtId="170" formatCode="[$-409]mmm\-yy;@"/>
  </numFmts>
  <fonts count="35">
    <font>
      <sz val="11"/>
      <color theme="1"/>
      <name val="Calibri"/>
      <family val="2"/>
      <scheme val="minor"/>
    </font>
    <font>
      <b/>
      <sz val="11"/>
      <color theme="0"/>
      <name val="Calibri"/>
      <family val="2"/>
      <scheme val="minor"/>
    </font>
    <font>
      <u/>
      <sz val="11"/>
      <color theme="10"/>
      <name val="Calibri"/>
      <family val="2"/>
      <scheme val="minor"/>
    </font>
    <font>
      <strike/>
      <vertAlign val="superscript"/>
      <sz val="12"/>
      <name val="Arial"/>
      <family val="2"/>
    </font>
    <font>
      <strike/>
      <vertAlign val="superscript"/>
      <sz val="12"/>
      <name val="Calibri"/>
      <family val="2"/>
      <scheme val="minor"/>
    </font>
    <font>
      <i/>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8"/>
      <name val="Calibri"/>
      <family val="2"/>
      <scheme val="minor"/>
    </font>
    <font>
      <sz val="10"/>
      <name val="Calibri"/>
      <family val="2"/>
      <scheme val="minor"/>
    </font>
    <font>
      <b/>
      <i/>
      <sz val="11"/>
      <color theme="1"/>
      <name val="Calibri"/>
      <family val="2"/>
      <scheme val="minor"/>
    </font>
    <font>
      <b/>
      <sz val="14"/>
      <color theme="1"/>
      <name val="Calibri"/>
      <family val="2"/>
      <scheme val="minor"/>
    </font>
    <font>
      <sz val="9"/>
      <color theme="1"/>
      <name val="Calibri"/>
      <family val="2"/>
      <scheme val="minor"/>
    </font>
    <font>
      <sz val="10"/>
      <name val="Arial"/>
      <family val="2"/>
    </font>
    <font>
      <b/>
      <sz val="16"/>
      <color theme="1"/>
      <name val="Calibri"/>
      <family val="2"/>
      <scheme val="minor"/>
    </font>
    <font>
      <sz val="11"/>
      <name val="Calibri"/>
      <family val="2"/>
      <scheme val="minor"/>
    </font>
    <font>
      <sz val="10"/>
      <color indexed="8"/>
      <name val="Arial"/>
      <family val="2"/>
    </font>
    <font>
      <sz val="11"/>
      <color indexed="8"/>
      <name val="Calibri"/>
      <family val="2"/>
    </font>
    <font>
      <b/>
      <sz val="11"/>
      <color indexed="8"/>
      <name val="Calibri"/>
      <family val="2"/>
    </font>
    <font>
      <sz val="11"/>
      <name val="Calibri"/>
      <family val="2"/>
    </font>
    <font>
      <sz val="11"/>
      <color rgb="FF000000"/>
      <name val="Calibri"/>
      <family val="2"/>
    </font>
    <font>
      <sz val="11"/>
      <color rgb="FF000000"/>
      <name val="Calibri"/>
      <family val="2"/>
    </font>
    <font>
      <b/>
      <sz val="12"/>
      <name val="Calibri"/>
      <family val="2"/>
    </font>
    <font>
      <b/>
      <sz val="11"/>
      <name val="Calibri"/>
      <family val="2"/>
    </font>
    <font>
      <sz val="10"/>
      <color theme="1"/>
      <name val="Arial"/>
      <family val="2"/>
    </font>
    <font>
      <sz val="9"/>
      <color indexed="8"/>
      <name val="Calibri"/>
      <family val="2"/>
    </font>
    <font>
      <b/>
      <sz val="12"/>
      <color theme="1"/>
      <name val="Calibri"/>
      <family val="2"/>
      <scheme val="minor"/>
    </font>
    <font>
      <sz val="10"/>
      <color rgb="FFFF0000"/>
      <name val="Arial"/>
      <family val="2"/>
    </font>
    <font>
      <sz val="10"/>
      <color rgb="FF454545"/>
      <name val="Andale WT"/>
      <family val="2"/>
    </font>
    <font>
      <sz val="10"/>
      <color rgb="FF454545"/>
      <name val="Andale WT"/>
    </font>
    <font>
      <sz val="10"/>
      <color theme="1"/>
      <name val="Calibri"/>
      <family val="2"/>
      <scheme val="minor"/>
    </font>
    <font>
      <sz val="10"/>
      <color rgb="FFFF0000"/>
      <name val="Calibri"/>
      <family val="2"/>
      <scheme val="minor"/>
    </font>
    <font>
      <b/>
      <sz val="11"/>
      <color rgb="FF000000"/>
      <name val="Calibri"/>
      <family val="2"/>
    </font>
    <font>
      <sz val="11"/>
      <color theme="1"/>
      <name val="Calibri"/>
      <family val="2"/>
    </font>
  </fonts>
  <fills count="10">
    <fill>
      <patternFill patternType="none"/>
    </fill>
    <fill>
      <patternFill patternType="gray125"/>
    </fill>
    <fill>
      <patternFill patternType="solid">
        <fgColor theme="7"/>
        <bgColor indexed="64"/>
      </patternFill>
    </fill>
    <fill>
      <patternFill patternType="solid">
        <fgColor theme="1"/>
        <bgColor theme="1"/>
      </patternFill>
    </fill>
    <fill>
      <patternFill patternType="solid">
        <fgColor theme="0" tint="-0.14999847407452621"/>
        <bgColor theme="0" tint="-0.14999847407452621"/>
      </patternFill>
    </fill>
    <fill>
      <patternFill patternType="solid">
        <fgColor theme="0" tint="-0.34998626667073579"/>
        <bgColor theme="0" tint="-0.34998626667073579"/>
      </patternFill>
    </fill>
    <fill>
      <patternFill patternType="solid">
        <fgColor theme="4" tint="0.59999389629810485"/>
        <bgColor indexed="64"/>
      </patternFill>
    </fill>
    <fill>
      <patternFill patternType="solid">
        <fgColor theme="2"/>
        <bgColor indexed="64"/>
      </patternFill>
    </fill>
    <fill>
      <patternFill patternType="solid">
        <fgColor theme="0" tint="-0.34998626667073579"/>
        <bgColor theme="0" tint="-0.14999847407452621"/>
      </patternFill>
    </fill>
    <fill>
      <patternFill patternType="solid">
        <fgColor theme="0"/>
        <bgColor indexed="64"/>
      </patternFill>
    </fill>
  </fills>
  <borders count="63">
    <border>
      <left/>
      <right/>
      <top/>
      <bottom/>
      <diagonal/>
    </border>
    <border>
      <left style="thin">
        <color theme="0"/>
      </left>
      <right/>
      <top style="thin">
        <color theme="0"/>
      </top>
      <bottom/>
      <diagonal/>
    </border>
    <border>
      <left style="thin">
        <color theme="0"/>
      </left>
      <right/>
      <top/>
      <bottom/>
      <diagonal/>
    </border>
    <border>
      <left/>
      <right/>
      <top style="thin">
        <color theme="0"/>
      </top>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auto="1"/>
      </right>
      <top style="thin">
        <color auto="1"/>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rgb="FF000000"/>
      </left>
      <right style="medium">
        <color rgb="FF000000"/>
      </right>
      <top style="thin">
        <color auto="1"/>
      </top>
      <bottom style="medium">
        <color rgb="FF000000"/>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auto="1"/>
      </left>
      <right style="thin">
        <color auto="1"/>
      </right>
      <top/>
      <bottom style="medium">
        <color indexed="64"/>
      </bottom>
      <diagonal/>
    </border>
    <border>
      <left style="thin">
        <color auto="1"/>
      </left>
      <right style="medium">
        <color auto="1"/>
      </right>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diagonal/>
    </border>
    <border>
      <left style="thin">
        <color indexed="64"/>
      </left>
      <right style="thin">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auto="1"/>
      </left>
      <right/>
      <top style="thin">
        <color auto="1"/>
      </top>
      <bottom style="thin">
        <color auto="1"/>
      </bottom>
      <diagonal/>
    </border>
    <border>
      <left/>
      <right style="medium">
        <color auto="1"/>
      </right>
      <top style="thin">
        <color indexed="64"/>
      </top>
      <bottom style="thin">
        <color auto="1"/>
      </bottom>
      <diagonal/>
    </border>
    <border>
      <left style="thin">
        <color auto="1"/>
      </left>
      <right/>
      <top style="thin">
        <color auto="1"/>
      </top>
      <bottom style="medium">
        <color indexed="64"/>
      </bottom>
      <diagonal/>
    </border>
    <border>
      <left/>
      <right style="medium">
        <color auto="1"/>
      </right>
      <top style="thin">
        <color auto="1"/>
      </top>
      <bottom style="medium">
        <color indexed="64"/>
      </bottom>
      <diagonal/>
    </border>
  </borders>
  <cellStyleXfs count="8">
    <xf numFmtId="0" fontId="0" fillId="0" borderId="0"/>
    <xf numFmtId="0" fontId="2" fillId="0" borderId="0" applyNumberForma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0" fontId="14" fillId="0" borderId="0"/>
    <xf numFmtId="0" fontId="17" fillId="0" borderId="0"/>
    <xf numFmtId="0" fontId="17" fillId="0" borderId="0"/>
    <xf numFmtId="0" fontId="26" fillId="0" borderId="0"/>
  </cellStyleXfs>
  <cellXfs count="331">
    <xf numFmtId="0" fontId="0" fillId="0" borderId="0" xfId="0"/>
    <xf numFmtId="0" fontId="0" fillId="0" borderId="0" xfId="0" applyAlignment="1">
      <alignment wrapText="1"/>
    </xf>
    <xf numFmtId="0" fontId="2" fillId="0" borderId="0" xfId="1"/>
    <xf numFmtId="0" fontId="2" fillId="4" borderId="3" xfId="1" applyFont="1" applyFill="1" applyBorder="1" applyAlignment="1">
      <alignment horizontal="center"/>
    </xf>
    <xf numFmtId="0" fontId="2" fillId="5" borderId="3" xfId="1" applyFont="1" applyFill="1" applyBorder="1" applyAlignment="1">
      <alignment horizontal="center"/>
    </xf>
    <xf numFmtId="0" fontId="3" fillId="0" borderId="0" xfId="0" applyFont="1" applyAlignment="1">
      <alignment horizontal="justify" vertical="center"/>
    </xf>
    <xf numFmtId="0" fontId="4" fillId="0" borderId="0" xfId="0" applyFont="1"/>
    <xf numFmtId="164" fontId="0" fillId="0" borderId="0" xfId="0" applyNumberFormat="1"/>
    <xf numFmtId="0" fontId="5" fillId="0" borderId="0" xfId="0" applyFont="1"/>
    <xf numFmtId="166" fontId="9" fillId="0" borderId="0" xfId="3" applyNumberFormat="1" applyFont="1" applyAlignment="1">
      <alignment horizontal="left" vertical="top" wrapText="1"/>
    </xf>
    <xf numFmtId="166" fontId="10" fillId="0" borderId="0" xfId="3" applyNumberFormat="1" applyFont="1" applyAlignment="1">
      <alignment vertical="top" wrapText="1"/>
    </xf>
    <xf numFmtId="14" fontId="0" fillId="0" borderId="0" xfId="0" applyNumberFormat="1"/>
    <xf numFmtId="0" fontId="0" fillId="0" borderId="4" xfId="0" applyBorder="1"/>
    <xf numFmtId="167" fontId="0" fillId="0" borderId="0" xfId="0" applyNumberFormat="1"/>
    <xf numFmtId="0" fontId="0" fillId="0" borderId="0" xfId="0" applyAlignment="1">
      <alignment vertical="center"/>
    </xf>
    <xf numFmtId="0" fontId="2" fillId="4" borderId="1" xfId="1" applyFont="1" applyFill="1" applyBorder="1" applyAlignment="1">
      <alignment horizontal="left"/>
    </xf>
    <xf numFmtId="0" fontId="2" fillId="4" borderId="1" xfId="1" applyFill="1" applyBorder="1" applyAlignment="1">
      <alignment horizontal="left"/>
    </xf>
    <xf numFmtId="0" fontId="2" fillId="5" borderId="1" xfId="1" applyFont="1" applyFill="1" applyBorder="1" applyAlignment="1">
      <alignment horizontal="left"/>
    </xf>
    <xf numFmtId="0" fontId="0" fillId="0" borderId="0" xfId="0" applyAlignment="1">
      <alignment horizontal="center" vertical="center"/>
    </xf>
    <xf numFmtId="0" fontId="0" fillId="0" borderId="0" xfId="0"/>
    <xf numFmtId="0" fontId="0" fillId="0" borderId="0" xfId="0" applyBorder="1" applyAlignment="1">
      <alignment vertical="center" wrapText="1"/>
    </xf>
    <xf numFmtId="0" fontId="0" fillId="0" borderId="0" xfId="0" applyBorder="1" applyAlignment="1">
      <alignment vertical="center"/>
    </xf>
    <xf numFmtId="0" fontId="0" fillId="0" borderId="0" xfId="0"/>
    <xf numFmtId="0" fontId="0" fillId="0" borderId="0" xfId="0" applyAlignment="1">
      <alignment horizontal="left"/>
    </xf>
    <xf numFmtId="0" fontId="0" fillId="0" borderId="0" xfId="0" applyBorder="1"/>
    <xf numFmtId="0" fontId="18" fillId="0" borderId="0" xfId="5" applyFont="1" applyFill="1" applyBorder="1" applyAlignment="1">
      <alignment horizontal="center"/>
    </xf>
    <xf numFmtId="1" fontId="18" fillId="0" borderId="0" xfId="6" applyNumberFormat="1" applyFont="1" applyFill="1" applyBorder="1" applyAlignment="1">
      <alignment horizontal="center"/>
    </xf>
    <xf numFmtId="0" fontId="13" fillId="0" borderId="0" xfId="0" applyFont="1" applyAlignment="1">
      <alignment horizontal="left" wrapText="1"/>
    </xf>
    <xf numFmtId="0" fontId="7" fillId="7" borderId="11" xfId="0" applyFont="1" applyFill="1" applyBorder="1" applyAlignment="1">
      <alignment horizontal="center" vertical="center"/>
    </xf>
    <xf numFmtId="165" fontId="7" fillId="7" borderId="4" xfId="2" applyNumberFormat="1" applyFont="1" applyFill="1" applyBorder="1" applyAlignment="1">
      <alignment horizontal="center" vertical="center"/>
    </xf>
    <xf numFmtId="165" fontId="7" fillId="7" borderId="5" xfId="2" applyNumberFormat="1" applyFont="1" applyFill="1" applyBorder="1" applyAlignment="1">
      <alignment horizontal="center" vertical="center"/>
    </xf>
    <xf numFmtId="0" fontId="7" fillId="7" borderId="12" xfId="0" applyFont="1" applyFill="1" applyBorder="1" applyAlignment="1">
      <alignment horizontal="center" vertical="center"/>
    </xf>
    <xf numFmtId="165" fontId="0" fillId="0" borderId="0" xfId="2" applyNumberFormat="1" applyFont="1" applyAlignment="1">
      <alignment horizontal="center" vertical="center"/>
    </xf>
    <xf numFmtId="0" fontId="7" fillId="7" borderId="8" xfId="0" applyFont="1" applyFill="1" applyBorder="1" applyAlignment="1">
      <alignment horizontal="center"/>
    </xf>
    <xf numFmtId="0" fontId="7" fillId="7" borderId="9" xfId="0" applyFont="1" applyFill="1" applyBorder="1" applyAlignment="1">
      <alignment horizontal="center"/>
    </xf>
    <xf numFmtId="0" fontId="7" fillId="7" borderId="11" xfId="0" applyFont="1" applyFill="1" applyBorder="1" applyAlignment="1">
      <alignment horizontal="center"/>
    </xf>
    <xf numFmtId="0" fontId="7" fillId="7" borderId="12" xfId="0" applyFont="1" applyFill="1" applyBorder="1" applyAlignment="1">
      <alignment horizontal="center"/>
    </xf>
    <xf numFmtId="0" fontId="7" fillId="7" borderId="16" xfId="0" applyFont="1" applyFill="1" applyBorder="1" applyAlignment="1">
      <alignment horizontal="center"/>
    </xf>
    <xf numFmtId="0" fontId="7" fillId="7" borderId="17" xfId="0" applyFont="1" applyFill="1" applyBorder="1" applyAlignment="1">
      <alignment horizontal="center"/>
    </xf>
    <xf numFmtId="0" fontId="0" fillId="0" borderId="5" xfId="0" applyBorder="1"/>
    <xf numFmtId="0" fontId="0" fillId="0" borderId="6" xfId="0" applyBorder="1"/>
    <xf numFmtId="0" fontId="0" fillId="0" borderId="7" xfId="0" applyBorder="1"/>
    <xf numFmtId="0" fontId="2" fillId="4" borderId="3" xfId="1" applyFill="1" applyBorder="1" applyAlignment="1">
      <alignment horizontal="center" vertical="center"/>
    </xf>
    <xf numFmtId="0" fontId="2" fillId="4" borderId="1" xfId="1" applyFill="1" applyBorder="1" applyAlignment="1">
      <alignment wrapText="1"/>
    </xf>
    <xf numFmtId="0" fontId="2" fillId="4" borderId="3" xfId="1" applyFill="1" applyBorder="1" applyAlignment="1">
      <alignment horizontal="center"/>
    </xf>
    <xf numFmtId="0" fontId="0" fillId="0" borderId="0" xfId="0" applyAlignment="1">
      <alignment vertical="center" wrapText="1"/>
    </xf>
    <xf numFmtId="0" fontId="2" fillId="0" borderId="0" xfId="1" applyAlignment="1">
      <alignment vertical="center"/>
    </xf>
    <xf numFmtId="0" fontId="0" fillId="0" borderId="0" xfId="0" applyAlignment="1">
      <alignment horizontal="center" vertical="center" wrapText="1"/>
    </xf>
    <xf numFmtId="167" fontId="0" fillId="0" borderId="0" xfId="0" applyNumberFormat="1" applyAlignment="1">
      <alignment horizontal="left" vertical="center" wrapText="1"/>
    </xf>
    <xf numFmtId="0" fontId="7" fillId="0" borderId="9" xfId="0" applyFont="1" applyBorder="1" applyAlignment="1">
      <alignment horizontal="center" vertical="center"/>
    </xf>
    <xf numFmtId="0" fontId="7" fillId="0" borderId="0" xfId="0" applyFont="1"/>
    <xf numFmtId="0" fontId="8" fillId="0" borderId="11" xfId="0" applyFont="1" applyFill="1" applyBorder="1" applyAlignment="1">
      <alignment horizontal="left" vertical="center" wrapText="1"/>
    </xf>
    <xf numFmtId="0" fontId="8" fillId="0" borderId="12" xfId="0" applyFont="1" applyFill="1" applyBorder="1" applyAlignment="1">
      <alignment horizontal="left" vertical="center" wrapText="1"/>
    </xf>
    <xf numFmtId="0" fontId="0" fillId="0" borderId="0" xfId="0" applyFont="1" applyBorder="1" applyAlignment="1">
      <alignment horizontal="left" vertical="center" wrapText="1"/>
    </xf>
    <xf numFmtId="0" fontId="0" fillId="0" borderId="0" xfId="0" applyFont="1" applyBorder="1" applyAlignment="1">
      <alignment horizontal="center" vertical="center" wrapText="1"/>
    </xf>
    <xf numFmtId="0" fontId="0" fillId="0" borderId="0" xfId="0" applyFont="1" applyBorder="1" applyAlignment="1">
      <alignment horizontal="center" vertical="center"/>
    </xf>
    <xf numFmtId="0" fontId="7" fillId="0" borderId="4" xfId="0" applyFont="1" applyBorder="1"/>
    <xf numFmtId="0" fontId="7" fillId="0" borderId="9" xfId="0" applyFont="1" applyBorder="1" applyAlignment="1">
      <alignment horizontal="center" vertical="center"/>
    </xf>
    <xf numFmtId="0" fontId="8" fillId="0" borderId="4" xfId="0" applyFont="1" applyFill="1" applyBorder="1" applyAlignment="1">
      <alignment horizontal="center" vertical="center" wrapText="1"/>
    </xf>
    <xf numFmtId="0" fontId="8" fillId="0" borderId="4" xfId="0" applyFont="1" applyFill="1" applyBorder="1" applyAlignment="1">
      <alignment horizontal="center" vertical="center"/>
    </xf>
    <xf numFmtId="168" fontId="8" fillId="0" borderId="4" xfId="0" applyNumberFormat="1"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0" fontId="0" fillId="0" borderId="0" xfId="0" applyFont="1" applyFill="1" applyBorder="1"/>
    <xf numFmtId="0" fontId="0" fillId="0" borderId="0" xfId="0" applyFont="1" applyFill="1" applyBorder="1" applyAlignment="1">
      <alignment wrapText="1"/>
    </xf>
    <xf numFmtId="14" fontId="0" fillId="0" borderId="0" xfId="0" applyNumberFormat="1" applyFont="1" applyFill="1" applyBorder="1"/>
    <xf numFmtId="0" fontId="0" fillId="0" borderId="0" xfId="0" applyFill="1" applyBorder="1"/>
    <xf numFmtId="0" fontId="1" fillId="3" borderId="19" xfId="0" applyFont="1" applyFill="1" applyBorder="1" applyAlignment="1">
      <alignment horizontal="center" vertical="center" wrapText="1"/>
    </xf>
    <xf numFmtId="0" fontId="1" fillId="3" borderId="19" xfId="0" applyFont="1" applyFill="1" applyBorder="1"/>
    <xf numFmtId="0" fontId="1" fillId="3" borderId="20" xfId="0" applyFont="1" applyFill="1" applyBorder="1"/>
    <xf numFmtId="167" fontId="0" fillId="0" borderId="0" xfId="0" applyNumberFormat="1" applyAlignment="1">
      <alignment horizontal="right" vertical="center"/>
    </xf>
    <xf numFmtId="0" fontId="16" fillId="0" borderId="0" xfId="0" applyFont="1" applyFill="1" applyBorder="1" applyAlignment="1">
      <alignment horizontal="center" vertical="center"/>
    </xf>
    <xf numFmtId="0" fontId="16" fillId="0" borderId="0" xfId="0" applyFont="1" applyFill="1" applyBorder="1" applyAlignment="1">
      <alignment horizontal="left" vertical="center"/>
    </xf>
    <xf numFmtId="166" fontId="10" fillId="0" borderId="0" xfId="3" applyNumberFormat="1" applyFont="1" applyAlignment="1">
      <alignment horizontal="left" vertical="top" wrapText="1"/>
    </xf>
    <xf numFmtId="0" fontId="5" fillId="0" borderId="0" xfId="0" applyFont="1" applyAlignment="1">
      <alignment horizontal="left" wrapText="1"/>
    </xf>
    <xf numFmtId="2" fontId="0" fillId="0" borderId="0" xfId="0" applyNumberFormat="1"/>
    <xf numFmtId="167" fontId="0" fillId="0" borderId="0" xfId="0" applyNumberFormat="1" applyAlignment="1">
      <alignment horizontal="left"/>
    </xf>
    <xf numFmtId="0" fontId="7" fillId="0" borderId="0" xfId="0" applyFont="1" applyAlignment="1">
      <alignment wrapText="1"/>
    </xf>
    <xf numFmtId="0" fontId="16" fillId="0" borderId="0" xfId="0" applyFont="1" applyFill="1" applyBorder="1" applyAlignment="1">
      <alignment horizontal="left" vertical="center" wrapText="1"/>
    </xf>
    <xf numFmtId="0" fontId="0" fillId="0" borderId="0" xfId="0" applyAlignment="1">
      <alignment horizontal="center"/>
    </xf>
    <xf numFmtId="0" fontId="0" fillId="0" borderId="0" xfId="0" applyAlignment="1">
      <alignment horizontal="left" vertical="center" wrapText="1"/>
    </xf>
    <xf numFmtId="49" fontId="8" fillId="0" borderId="4" xfId="3" applyNumberFormat="1" applyFont="1" applyBorder="1"/>
    <xf numFmtId="0" fontId="8" fillId="0" borderId="21" xfId="0" applyFont="1" applyFill="1" applyBorder="1" applyAlignment="1">
      <alignment horizontal="center" vertical="center" wrapText="1"/>
    </xf>
    <xf numFmtId="0" fontId="2" fillId="8" borderId="3" xfId="1" applyFill="1" applyBorder="1" applyAlignment="1">
      <alignment horizontal="center" vertical="center"/>
    </xf>
    <xf numFmtId="0" fontId="2" fillId="8" borderId="1" xfId="1" applyFont="1" applyFill="1" applyBorder="1" applyAlignment="1">
      <alignment wrapText="1"/>
    </xf>
    <xf numFmtId="0" fontId="1" fillId="3" borderId="0" xfId="0" applyFont="1" applyFill="1" applyBorder="1" applyAlignment="1">
      <alignment horizontal="center" vertical="center" wrapText="1"/>
    </xf>
    <xf numFmtId="0" fontId="1" fillId="3" borderId="2" xfId="0" applyFont="1" applyFill="1" applyBorder="1" applyAlignment="1">
      <alignment horizontal="center" vertical="center"/>
    </xf>
    <xf numFmtId="167" fontId="1" fillId="3" borderId="2" xfId="0" applyNumberFormat="1" applyFont="1" applyFill="1" applyBorder="1" applyAlignment="1">
      <alignment horizontal="center" vertical="center"/>
    </xf>
    <xf numFmtId="0" fontId="0" fillId="0" borderId="0" xfId="0" applyFont="1" applyAlignment="1">
      <alignment vertical="center"/>
    </xf>
    <xf numFmtId="0" fontId="0" fillId="0" borderId="22" xfId="0" applyBorder="1"/>
    <xf numFmtId="0" fontId="0" fillId="0" borderId="23" xfId="0" applyBorder="1"/>
    <xf numFmtId="0" fontId="0" fillId="0" borderId="24" xfId="0" applyBorder="1"/>
    <xf numFmtId="0" fontId="0" fillId="0" borderId="21" xfId="0" applyBorder="1"/>
    <xf numFmtId="43" fontId="0" fillId="0" borderId="25" xfId="0" applyNumberFormat="1" applyBorder="1"/>
    <xf numFmtId="43" fontId="0" fillId="0" borderId="26" xfId="0" applyNumberFormat="1" applyBorder="1"/>
    <xf numFmtId="43" fontId="0" fillId="0" borderId="27" xfId="0" applyNumberFormat="1" applyBorder="1"/>
    <xf numFmtId="43" fontId="0" fillId="0" borderId="4" xfId="2" applyFont="1" applyFill="1" applyBorder="1"/>
    <xf numFmtId="43" fontId="0" fillId="0" borderId="6" xfId="2" applyFont="1" applyFill="1" applyBorder="1"/>
    <xf numFmtId="0" fontId="1" fillId="3" borderId="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horizontal="center" vertical="center"/>
    </xf>
    <xf numFmtId="167" fontId="0" fillId="0" borderId="0" xfId="0" applyNumberFormat="1" applyAlignment="1">
      <alignment horizontal="right"/>
    </xf>
    <xf numFmtId="0" fontId="20" fillId="0" borderId="0" xfId="0" applyFont="1" applyFill="1" applyBorder="1" applyAlignment="1">
      <alignment vertical="top"/>
    </xf>
    <xf numFmtId="169" fontId="20" fillId="0" borderId="0" xfId="0" applyNumberFormat="1" applyFont="1" applyFill="1" applyBorder="1" applyAlignment="1">
      <alignment vertical="top"/>
    </xf>
    <xf numFmtId="3" fontId="22" fillId="0" borderId="28" xfId="0" applyNumberFormat="1" applyFont="1" applyBorder="1" applyAlignment="1">
      <alignment horizontal="center" vertical="center" wrapText="1" readingOrder="1"/>
    </xf>
    <xf numFmtId="0" fontId="23" fillId="7" borderId="28" xfId="0" applyFont="1" applyFill="1" applyBorder="1" applyAlignment="1">
      <alignment horizontal="center" vertical="center" wrapText="1" readingOrder="1"/>
    </xf>
    <xf numFmtId="0" fontId="24" fillId="7" borderId="28" xfId="0" applyFont="1" applyFill="1" applyBorder="1" applyAlignment="1">
      <alignment horizontal="center" vertical="center" wrapText="1" readingOrder="1"/>
    </xf>
    <xf numFmtId="3" fontId="21" fillId="0" borderId="28" xfId="0" applyNumberFormat="1" applyFont="1" applyBorder="1" applyAlignment="1">
      <alignment horizontal="center" vertical="center" wrapText="1" readingOrder="1"/>
    </xf>
    <xf numFmtId="0" fontId="24" fillId="0" borderId="0" xfId="0" applyFont="1" applyFill="1" applyBorder="1" applyAlignment="1">
      <alignment horizontal="center" vertical="center" wrapText="1" readingOrder="1"/>
    </xf>
    <xf numFmtId="3" fontId="21" fillId="0" borderId="0" xfId="0" applyNumberFormat="1" applyFont="1" applyFill="1" applyBorder="1" applyAlignment="1">
      <alignment horizontal="center" wrapText="1" readingOrder="1"/>
    </xf>
    <xf numFmtId="0" fontId="0" fillId="0" borderId="0" xfId="0" applyFill="1"/>
    <xf numFmtId="3" fontId="21" fillId="0" borderId="28" xfId="0" applyNumberFormat="1" applyFont="1" applyFill="1" applyBorder="1" applyAlignment="1">
      <alignment horizontal="center" wrapText="1" readingOrder="1"/>
    </xf>
    <xf numFmtId="0" fontId="7" fillId="0" borderId="9" xfId="0" applyFont="1" applyBorder="1" applyAlignment="1">
      <alignment horizontal="center" vertical="center"/>
    </xf>
    <xf numFmtId="0" fontId="7" fillId="0" borderId="4" xfId="0" applyFont="1" applyBorder="1" applyAlignment="1">
      <alignment horizontal="center" vertical="center"/>
    </xf>
    <xf numFmtId="0" fontId="25" fillId="0" borderId="4" xfId="0" applyFont="1" applyBorder="1" applyAlignment="1">
      <alignment horizontal="center" vertical="center" wrapText="1"/>
    </xf>
    <xf numFmtId="170" fontId="25" fillId="0" borderId="4" xfId="0" applyNumberFormat="1" applyFont="1" applyBorder="1" applyAlignment="1">
      <alignment horizontal="center" vertical="center" wrapText="1"/>
    </xf>
    <xf numFmtId="0" fontId="25" fillId="0" borderId="4" xfId="0" applyFont="1" applyFill="1" applyBorder="1" applyAlignment="1">
      <alignment horizontal="center" vertical="center" wrapText="1"/>
    </xf>
    <xf numFmtId="0" fontId="7" fillId="0" borderId="9" xfId="0" applyFont="1" applyBorder="1" applyAlignment="1">
      <alignment horizontal="center" vertical="center"/>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166" fontId="10" fillId="0" borderId="0" xfId="3" applyNumberFormat="1" applyFont="1" applyFill="1" applyAlignment="1">
      <alignment horizontal="left" vertical="top" wrapText="1"/>
    </xf>
    <xf numFmtId="10" fontId="0" fillId="0" borderId="0" xfId="3" quotePrefix="1" applyNumberFormat="1" applyFont="1" applyFill="1" applyBorder="1" applyAlignment="1">
      <alignment horizontal="center"/>
    </xf>
    <xf numFmtId="10" fontId="0" fillId="0" borderId="0" xfId="3" applyNumberFormat="1" applyFont="1" applyFill="1" applyBorder="1" applyAlignment="1">
      <alignment horizontal="center"/>
    </xf>
    <xf numFmtId="3" fontId="21" fillId="0" borderId="32" xfId="0" applyNumberFormat="1" applyFont="1" applyBorder="1" applyAlignment="1">
      <alignment horizontal="center" vertical="center" wrapText="1" readingOrder="1"/>
    </xf>
    <xf numFmtId="0" fontId="0" fillId="0" borderId="33" xfId="0" applyBorder="1"/>
    <xf numFmtId="0" fontId="0" fillId="0" borderId="34" xfId="0" applyBorder="1"/>
    <xf numFmtId="0" fontId="0" fillId="0" borderId="11" xfId="0" applyBorder="1"/>
    <xf numFmtId="0" fontId="0" fillId="0" borderId="11" xfId="0" applyBorder="1" applyAlignment="1">
      <alignment wrapText="1"/>
    </xf>
    <xf numFmtId="0" fontId="0" fillId="0" borderId="0" xfId="0" applyFont="1"/>
    <xf numFmtId="0" fontId="0" fillId="0" borderId="0" xfId="0" applyFill="1" applyAlignment="1">
      <alignment wrapText="1"/>
    </xf>
    <xf numFmtId="1" fontId="18" fillId="0" borderId="0" xfId="6" applyNumberFormat="1" applyFont="1" applyFill="1" applyBorder="1" applyAlignment="1">
      <alignment horizontal="center" vertical="center"/>
    </xf>
    <xf numFmtId="0" fontId="18" fillId="0" borderId="0" xfId="5" applyFont="1" applyFill="1" applyBorder="1" applyAlignment="1">
      <alignment horizontal="center" vertical="center"/>
    </xf>
    <xf numFmtId="14" fontId="0" fillId="0" borderId="0" xfId="0" applyNumberFormat="1" applyAlignment="1">
      <alignment horizontal="left"/>
    </xf>
    <xf numFmtId="14" fontId="16" fillId="0" borderId="0" xfId="0" applyNumberFormat="1" applyFont="1" applyAlignment="1">
      <alignment horizontal="center"/>
    </xf>
    <xf numFmtId="14" fontId="16" fillId="0" borderId="0" xfId="0" applyNumberFormat="1" applyFont="1" applyFill="1" applyBorder="1" applyAlignment="1">
      <alignment horizontal="left"/>
    </xf>
    <xf numFmtId="4" fontId="20" fillId="0" borderId="0" xfId="0" applyNumberFormat="1" applyFont="1" applyFill="1" applyBorder="1" applyAlignment="1">
      <alignment vertical="top"/>
    </xf>
    <xf numFmtId="0" fontId="0" fillId="0" borderId="0" xfId="0" applyAlignment="1">
      <alignment horizontal="center" vertical="center"/>
    </xf>
    <xf numFmtId="0" fontId="7" fillId="0" borderId="4" xfId="0" applyFont="1" applyBorder="1" applyAlignment="1">
      <alignment horizontal="center" vertical="center"/>
    </xf>
    <xf numFmtId="0" fontId="0" fillId="0" borderId="0" xfId="0" applyAlignment="1">
      <alignment horizontal="center" vertical="center"/>
    </xf>
    <xf numFmtId="0" fontId="5" fillId="0" borderId="0" xfId="0" applyFont="1" applyFill="1" applyBorder="1" applyAlignment="1">
      <alignment horizontal="left"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0" fillId="0" borderId="4" xfId="0" applyBorder="1" applyAlignment="1">
      <alignment wrapText="1"/>
    </xf>
    <xf numFmtId="0" fontId="0" fillId="0" borderId="0" xfId="0" applyAlignment="1">
      <alignment horizontal="left" vertical="center" wrapText="1"/>
    </xf>
    <xf numFmtId="0" fontId="0" fillId="0" borderId="0" xfId="0" applyAlignment="1">
      <alignment horizontal="center" vertical="center"/>
    </xf>
    <xf numFmtId="0" fontId="8" fillId="0" borderId="0" xfId="0" applyFont="1" applyFill="1" applyBorder="1" applyAlignment="1">
      <alignment horizontal="left" vertical="center" wrapText="1"/>
    </xf>
    <xf numFmtId="0" fontId="8" fillId="0" borderId="0"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23" xfId="0" applyFont="1" applyFill="1" applyBorder="1" applyAlignment="1">
      <alignment horizontal="center" vertical="center" wrapText="1"/>
    </xf>
    <xf numFmtId="10" fontId="0" fillId="0" borderId="12" xfId="0" applyNumberFormat="1" applyFill="1" applyBorder="1" applyAlignment="1">
      <alignment horizontal="center" vertical="center"/>
    </xf>
    <xf numFmtId="10" fontId="0" fillId="0" borderId="6" xfId="0" applyNumberFormat="1" applyFill="1" applyBorder="1" applyAlignment="1">
      <alignment horizontal="center" vertical="center"/>
    </xf>
    <xf numFmtId="10" fontId="0" fillId="0" borderId="7" xfId="0" applyNumberFormat="1" applyFill="1" applyBorder="1" applyAlignment="1">
      <alignment horizontal="center" vertical="center"/>
    </xf>
    <xf numFmtId="10" fontId="0" fillId="0" borderId="4" xfId="0" applyNumberFormat="1" applyFill="1" applyBorder="1" applyAlignment="1">
      <alignment horizontal="center"/>
    </xf>
    <xf numFmtId="0" fontId="12" fillId="0" borderId="0" xfId="0" applyFont="1" applyFill="1" applyAlignment="1">
      <alignment horizontal="center" vertical="center"/>
    </xf>
    <xf numFmtId="0" fontId="7" fillId="0" borderId="8"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10" xfId="0" applyFont="1" applyFill="1" applyBorder="1" applyAlignment="1">
      <alignment horizontal="center" vertical="center"/>
    </xf>
    <xf numFmtId="0" fontId="11" fillId="0" borderId="20" xfId="0" applyFont="1" applyBorder="1" applyAlignment="1">
      <alignment horizontal="center"/>
    </xf>
    <xf numFmtId="0" fontId="11" fillId="0" borderId="4" xfId="0" applyFont="1" applyBorder="1" applyAlignment="1">
      <alignment horizontal="center"/>
    </xf>
    <xf numFmtId="0" fontId="7" fillId="0" borderId="40" xfId="0" applyFont="1" applyBorder="1" applyAlignment="1">
      <alignment horizontal="center" vertical="center"/>
    </xf>
    <xf numFmtId="0" fontId="7" fillId="0" borderId="41" xfId="0" applyFont="1" applyFill="1" applyBorder="1" applyAlignment="1">
      <alignment horizontal="center" vertical="center"/>
    </xf>
    <xf numFmtId="0" fontId="7" fillId="0" borderId="23" xfId="0" applyFont="1" applyBorder="1"/>
    <xf numFmtId="0" fontId="7" fillId="0" borderId="24" xfId="0" applyFont="1" applyBorder="1"/>
    <xf numFmtId="0" fontId="7" fillId="0" borderId="42" xfId="0" applyFont="1" applyBorder="1"/>
    <xf numFmtId="0" fontId="7" fillId="0" borderId="43" xfId="0" applyFont="1" applyBorder="1" applyAlignment="1">
      <alignment horizontal="center"/>
    </xf>
    <xf numFmtId="0" fontId="7" fillId="0" borderId="39" xfId="0" applyFont="1" applyBorder="1" applyAlignment="1">
      <alignment horizontal="center"/>
    </xf>
    <xf numFmtId="0" fontId="7" fillId="0" borderId="40" xfId="0" applyFont="1" applyBorder="1" applyAlignment="1">
      <alignment horizontal="center"/>
    </xf>
    <xf numFmtId="0" fontId="0" fillId="0" borderId="45" xfId="0" applyBorder="1"/>
    <xf numFmtId="0" fontId="0" fillId="0" borderId="46" xfId="0" applyBorder="1"/>
    <xf numFmtId="0" fontId="7" fillId="0" borderId="38" xfId="0" applyFont="1" applyBorder="1"/>
    <xf numFmtId="0" fontId="0" fillId="0" borderId="15" xfId="0" applyBorder="1" applyAlignment="1">
      <alignment horizontal="left" wrapText="1"/>
    </xf>
    <xf numFmtId="0" fontId="7" fillId="0" borderId="38" xfId="0" applyFont="1" applyBorder="1" applyAlignment="1">
      <alignment vertical="center"/>
    </xf>
    <xf numFmtId="0" fontId="0" fillId="0" borderId="49" xfId="0" applyBorder="1"/>
    <xf numFmtId="1" fontId="0" fillId="0" borderId="26" xfId="0" applyNumberFormat="1" applyBorder="1"/>
    <xf numFmtId="0" fontId="0" fillId="0" borderId="50" xfId="0" applyBorder="1"/>
    <xf numFmtId="1" fontId="0" fillId="0" borderId="27" xfId="0" applyNumberFormat="1" applyBorder="1"/>
    <xf numFmtId="0" fontId="7" fillId="0" borderId="13" xfId="0" applyFont="1" applyBorder="1"/>
    <xf numFmtId="0" fontId="7" fillId="0" borderId="15" xfId="0" applyFont="1" applyBorder="1" applyAlignment="1">
      <alignment wrapText="1"/>
    </xf>
    <xf numFmtId="0" fontId="0" fillId="0" borderId="0" xfId="0" applyFill="1" applyBorder="1" applyAlignment="1">
      <alignment horizontal="center"/>
    </xf>
    <xf numFmtId="0" fontId="16" fillId="0" borderId="49" xfId="0" applyFont="1" applyFill="1" applyBorder="1" applyAlignment="1">
      <alignment horizontal="left" vertical="center" wrapText="1"/>
    </xf>
    <xf numFmtId="0" fontId="16" fillId="0" borderId="50" xfId="0" applyFont="1" applyFill="1" applyBorder="1" applyAlignment="1">
      <alignment horizontal="left" vertical="center" wrapText="1"/>
    </xf>
    <xf numFmtId="0" fontId="16" fillId="0" borderId="51" xfId="0" applyFont="1" applyFill="1" applyBorder="1" applyAlignment="1">
      <alignment horizontal="center" vertical="center"/>
    </xf>
    <xf numFmtId="0" fontId="18" fillId="0" borderId="51" xfId="5" applyFont="1" applyFill="1" applyBorder="1" applyAlignment="1">
      <alignment horizontal="center"/>
    </xf>
    <xf numFmtId="0" fontId="8" fillId="0" borderId="24" xfId="0" applyFont="1" applyFill="1" applyBorder="1" applyAlignment="1">
      <alignment horizontal="center" vertical="center"/>
    </xf>
    <xf numFmtId="0" fontId="0" fillId="0" borderId="49" xfId="0" applyBorder="1" applyAlignment="1">
      <alignment wrapText="1"/>
    </xf>
    <xf numFmtId="0" fontId="0" fillId="0" borderId="0" xfId="0" applyBorder="1" applyAlignment="1">
      <alignment horizontal="center"/>
    </xf>
    <xf numFmtId="0" fontId="8" fillId="0" borderId="18" xfId="0" applyFont="1" applyFill="1" applyBorder="1" applyAlignment="1">
      <alignment horizontal="center" vertical="center"/>
    </xf>
    <xf numFmtId="0" fontId="8" fillId="0" borderId="13" xfId="0" applyFont="1" applyFill="1" applyBorder="1" applyAlignment="1">
      <alignment horizontal="center" vertical="center" wrapText="1"/>
    </xf>
    <xf numFmtId="0" fontId="18" fillId="0" borderId="49" xfId="5" applyFont="1" applyFill="1" applyBorder="1" applyAlignment="1">
      <alignment wrapText="1"/>
    </xf>
    <xf numFmtId="0" fontId="0" fillId="0" borderId="49" xfId="0" applyFill="1" applyBorder="1" applyAlignment="1">
      <alignment wrapText="1"/>
    </xf>
    <xf numFmtId="0" fontId="0" fillId="0" borderId="50" xfId="0" applyBorder="1" applyAlignment="1">
      <alignment wrapText="1"/>
    </xf>
    <xf numFmtId="0" fontId="0" fillId="0" borderId="51" xfId="0" applyFill="1" applyBorder="1" applyAlignment="1">
      <alignment horizontal="center"/>
    </xf>
    <xf numFmtId="0" fontId="8" fillId="0" borderId="44" xfId="0" applyFont="1" applyFill="1" applyBorder="1" applyAlignment="1">
      <alignment horizontal="center" wrapText="1"/>
    </xf>
    <xf numFmtId="0" fontId="19" fillId="0" borderId="44" xfId="5" applyFont="1" applyFill="1" applyBorder="1" applyAlignment="1">
      <alignment horizontal="center" wrapText="1"/>
    </xf>
    <xf numFmtId="0" fontId="0" fillId="0" borderId="0" xfId="0" applyFill="1" applyBorder="1" applyAlignment="1">
      <alignment horizontal="center" vertical="center"/>
    </xf>
    <xf numFmtId="0" fontId="0" fillId="0" borderId="51" xfId="0" applyBorder="1" applyAlignment="1">
      <alignment horizontal="center"/>
    </xf>
    <xf numFmtId="0" fontId="0" fillId="0" borderId="51" xfId="0" applyBorder="1"/>
    <xf numFmtId="0" fontId="18" fillId="0" borderId="51" xfId="5" applyFont="1" applyFill="1" applyBorder="1" applyAlignment="1">
      <alignment horizontal="center" vertical="center"/>
    </xf>
    <xf numFmtId="0" fontId="1" fillId="3" borderId="52" xfId="0" applyFont="1" applyFill="1" applyBorder="1" applyAlignment="1">
      <alignment horizontal="center" vertical="center" wrapText="1"/>
    </xf>
    <xf numFmtId="0" fontId="25" fillId="0" borderId="53" xfId="0" applyFont="1" applyBorder="1" applyAlignment="1">
      <alignment horizontal="center" vertical="center" wrapText="1"/>
    </xf>
    <xf numFmtId="0" fontId="25" fillId="0" borderId="0" xfId="0" applyFont="1" applyBorder="1" applyAlignment="1">
      <alignment horizontal="center" vertical="center" wrapText="1"/>
    </xf>
    <xf numFmtId="170" fontId="25" fillId="0" borderId="0" xfId="0" applyNumberFormat="1" applyFont="1" applyBorder="1" applyAlignment="1">
      <alignment horizontal="center" vertical="center" wrapText="1"/>
    </xf>
    <xf numFmtId="0" fontId="25" fillId="0" borderId="0" xfId="0" applyFont="1" applyFill="1" applyBorder="1" applyAlignment="1">
      <alignment horizontal="center" vertical="center" wrapText="1"/>
    </xf>
    <xf numFmtId="0" fontId="2" fillId="5" borderId="1" xfId="1" applyFill="1" applyBorder="1" applyAlignment="1">
      <alignment horizontal="left" wrapText="1"/>
    </xf>
    <xf numFmtId="14" fontId="0" fillId="0" borderId="0" xfId="0" applyNumberFormat="1" applyAlignment="1">
      <alignment horizontal="center"/>
    </xf>
    <xf numFmtId="0" fontId="7" fillId="0" borderId="9" xfId="0" applyFont="1" applyBorder="1" applyAlignment="1">
      <alignment horizontal="center" vertical="center"/>
    </xf>
    <xf numFmtId="0" fontId="7" fillId="0" borderId="4" xfId="0"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center" vertical="center"/>
    </xf>
    <xf numFmtId="0" fontId="29" fillId="9" borderId="4" xfId="0" applyFont="1" applyFill="1" applyBorder="1" applyAlignment="1">
      <alignment horizontal="left" vertical="top"/>
    </xf>
    <xf numFmtId="0" fontId="0" fillId="0" borderId="4" xfId="0" applyFont="1" applyFill="1" applyBorder="1"/>
    <xf numFmtId="14" fontId="0" fillId="0" borderId="4" xfId="0" applyNumberFormat="1" applyBorder="1"/>
    <xf numFmtId="2" fontId="0" fillId="0" borderId="4" xfId="0" applyNumberFormat="1" applyFont="1" applyFill="1" applyBorder="1"/>
    <xf numFmtId="14" fontId="16" fillId="0" borderId="4" xfId="0" applyNumberFormat="1" applyFont="1" applyBorder="1" applyAlignment="1">
      <alignment horizontal="center"/>
    </xf>
    <xf numFmtId="14" fontId="16" fillId="0" borderId="4" xfId="0" applyNumberFormat="1" applyFont="1" applyFill="1" applyBorder="1" applyAlignment="1">
      <alignment horizontal="left"/>
    </xf>
    <xf numFmtId="0" fontId="30" fillId="9" borderId="4" xfId="0" applyFont="1" applyFill="1" applyBorder="1" applyAlignment="1">
      <alignment horizontal="left" vertical="top"/>
    </xf>
    <xf numFmtId="14" fontId="0" fillId="0" borderId="4" xfId="0" applyNumberFormat="1" applyFont="1" applyFill="1" applyBorder="1" applyAlignment="1">
      <alignment horizontal="center"/>
    </xf>
    <xf numFmtId="14" fontId="20" fillId="0" borderId="0" xfId="0" applyNumberFormat="1" applyFont="1" applyFill="1" applyBorder="1" applyAlignment="1">
      <alignment horizontal="center"/>
    </xf>
    <xf numFmtId="0" fontId="0" fillId="0" borderId="0" xfId="0" applyFont="1" applyFill="1" applyBorder="1" applyAlignment="1">
      <alignment horizontal="center"/>
    </xf>
    <xf numFmtId="0" fontId="0" fillId="0" borderId="0" xfId="0" applyAlignment="1">
      <alignment horizontal="center" vertical="center"/>
    </xf>
    <xf numFmtId="0" fontId="0" fillId="0" borderId="0" xfId="0" applyFill="1" applyAlignment="1">
      <alignment vertical="center" wrapText="1"/>
    </xf>
    <xf numFmtId="0" fontId="7" fillId="0" borderId="21" xfId="0" applyFont="1" applyBorder="1" applyAlignment="1">
      <alignment vertical="center"/>
    </xf>
    <xf numFmtId="0" fontId="8" fillId="0" borderId="5" xfId="0" applyFont="1" applyFill="1" applyBorder="1" applyAlignment="1">
      <alignment horizontal="center" vertical="center"/>
    </xf>
    <xf numFmtId="0" fontId="0" fillId="0" borderId="0" xfId="0" applyAlignment="1">
      <alignment horizontal="center" vertical="center"/>
    </xf>
    <xf numFmtId="0" fontId="0" fillId="0" borderId="0" xfId="0" applyAlignment="1">
      <alignment horizontal="center" vertical="center"/>
    </xf>
    <xf numFmtId="0" fontId="0" fillId="0" borderId="0" xfId="0" applyAlignment="1">
      <alignment horizontal="left" vertical="center" wrapText="1"/>
    </xf>
    <xf numFmtId="0" fontId="0" fillId="0" borderId="0" xfId="0" applyAlignment="1">
      <alignment horizontal="center" vertical="center"/>
    </xf>
    <xf numFmtId="14" fontId="0" fillId="0" borderId="0" xfId="0" applyNumberFormat="1" applyFill="1" applyAlignment="1">
      <alignment horizontal="center"/>
    </xf>
    <xf numFmtId="0" fontId="0" fillId="0" borderId="0" xfId="0" applyAlignment="1">
      <alignment horizontal="left" vertical="center"/>
    </xf>
    <xf numFmtId="0" fontId="0" fillId="0" borderId="0" xfId="0" applyAlignment="1"/>
    <xf numFmtId="0" fontId="0" fillId="0" borderId="0" xfId="0" applyFont="1" applyAlignment="1">
      <alignment wrapText="1"/>
    </xf>
    <xf numFmtId="0" fontId="0" fillId="0" borderId="0" xfId="0" applyFont="1" applyBorder="1" applyAlignment="1">
      <alignment wrapText="1"/>
    </xf>
    <xf numFmtId="0" fontId="0" fillId="0" borderId="0" xfId="0" applyAlignment="1">
      <alignment horizontal="left" wrapText="1"/>
    </xf>
    <xf numFmtId="167" fontId="0" fillId="0" borderId="0" xfId="0" applyNumberFormat="1" applyAlignment="1">
      <alignment horizontal="left" vertical="center"/>
    </xf>
    <xf numFmtId="0" fontId="0" fillId="0" borderId="0" xfId="0" applyFont="1" applyAlignment="1">
      <alignment horizontal="center" vertical="center"/>
    </xf>
    <xf numFmtId="167" fontId="0" fillId="0" borderId="0" xfId="0" applyNumberFormat="1" applyFont="1" applyAlignment="1">
      <alignment horizontal="left" vertical="center"/>
    </xf>
    <xf numFmtId="0" fontId="0" fillId="0" borderId="0" xfId="0" applyFont="1" applyAlignment="1">
      <alignment horizontal="center" vertical="center" wrapText="1"/>
    </xf>
    <xf numFmtId="0" fontId="2" fillId="0" borderId="0" xfId="1" applyFont="1" applyAlignment="1">
      <alignment horizontal="center" vertical="center"/>
    </xf>
    <xf numFmtId="0" fontId="0" fillId="0" borderId="0" xfId="0" applyFont="1" applyAlignment="1">
      <alignment horizontal="left" vertical="center"/>
    </xf>
    <xf numFmtId="14" fontId="0" fillId="0" borderId="0" xfId="0" quotePrefix="1" applyNumberFormat="1" applyFont="1" applyAlignment="1">
      <alignment horizontal="left" vertical="center"/>
    </xf>
    <xf numFmtId="14" fontId="0" fillId="0" borderId="0" xfId="0" quotePrefix="1" applyNumberFormat="1" applyFont="1" applyAlignment="1">
      <alignment horizontal="center" vertical="center"/>
    </xf>
    <xf numFmtId="0" fontId="31" fillId="0" borderId="4" xfId="0" applyFont="1" applyBorder="1" applyAlignment="1">
      <alignment horizontal="center" vertical="center" wrapText="1"/>
    </xf>
    <xf numFmtId="170" fontId="31" fillId="0" borderId="4" xfId="0" applyNumberFormat="1" applyFont="1" applyBorder="1" applyAlignment="1">
      <alignment horizontal="center" vertical="center" wrapText="1"/>
    </xf>
    <xf numFmtId="0" fontId="31" fillId="0" borderId="4" xfId="0" applyFont="1" applyFill="1" applyBorder="1" applyAlignment="1">
      <alignment horizontal="center" vertical="center" wrapText="1"/>
    </xf>
    <xf numFmtId="170" fontId="32" fillId="0" borderId="4" xfId="0" applyNumberFormat="1" applyFont="1" applyBorder="1" applyAlignment="1">
      <alignment horizontal="center" vertical="center" wrapText="1"/>
    </xf>
    <xf numFmtId="0" fontId="33" fillId="0" borderId="4" xfId="0" applyFont="1" applyBorder="1" applyAlignment="1">
      <alignment horizontal="center" vertical="center" wrapText="1"/>
    </xf>
    <xf numFmtId="0" fontId="21" fillId="0" borderId="11" xfId="0" applyFont="1" applyBorder="1" applyAlignment="1">
      <alignment horizontal="center" vertical="center"/>
    </xf>
    <xf numFmtId="3" fontId="21" fillId="0" borderId="4" xfId="0" applyNumberFormat="1" applyFont="1" applyBorder="1" applyAlignment="1">
      <alignment horizontal="center" vertical="center"/>
    </xf>
    <xf numFmtId="3" fontId="34" fillId="0" borderId="4" xfId="0" applyNumberFormat="1" applyFont="1" applyBorder="1" applyAlignment="1">
      <alignment horizontal="center" vertical="center"/>
    </xf>
    <xf numFmtId="0" fontId="21" fillId="0" borderId="12" xfId="0" applyFont="1" applyBorder="1" applyAlignment="1">
      <alignment horizontal="center" vertical="center"/>
    </xf>
    <xf numFmtId="3" fontId="21" fillId="0" borderId="6" xfId="0" applyNumberFormat="1" applyFont="1" applyBorder="1" applyAlignment="1">
      <alignment horizontal="center" vertical="center"/>
    </xf>
    <xf numFmtId="3" fontId="34" fillId="0" borderId="6" xfId="0" applyNumberFormat="1" applyFont="1" applyBorder="1" applyAlignment="1">
      <alignment horizontal="center" vertical="center"/>
    </xf>
    <xf numFmtId="3" fontId="34" fillId="0" borderId="40" xfId="0" applyNumberFormat="1" applyFont="1" applyBorder="1" applyAlignment="1">
      <alignment horizontal="center" vertical="center"/>
    </xf>
    <xf numFmtId="3" fontId="0" fillId="0" borderId="38" xfId="0" applyNumberFormat="1" applyBorder="1" applyAlignment="1">
      <alignment horizontal="center" vertical="center"/>
    </xf>
    <xf numFmtId="0" fontId="0" fillId="2" borderId="0" xfId="0" applyFont="1" applyFill="1" applyBorder="1" applyAlignment="1">
      <alignment horizontal="center"/>
    </xf>
    <xf numFmtId="0" fontId="0" fillId="2" borderId="0" xfId="0" applyFont="1" applyFill="1" applyBorder="1" applyAlignment="1">
      <alignment horizontal="center" wrapText="1"/>
    </xf>
    <xf numFmtId="0" fontId="27" fillId="0" borderId="13" xfId="0" applyFont="1" applyBorder="1" applyAlignment="1">
      <alignment horizontal="left" vertical="center"/>
    </xf>
    <xf numFmtId="0" fontId="27" fillId="0" borderId="15" xfId="0" applyFont="1" applyBorder="1" applyAlignment="1">
      <alignment horizontal="left" vertical="center"/>
    </xf>
    <xf numFmtId="0" fontId="7" fillId="0" borderId="10"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9" xfId="0" applyFont="1" applyBorder="1" applyAlignment="1">
      <alignment horizontal="center" vertical="center"/>
    </xf>
    <xf numFmtId="0" fontId="7" fillId="0" borderId="8" xfId="0" applyFont="1" applyBorder="1" applyAlignment="1">
      <alignment wrapText="1"/>
    </xf>
    <xf numFmtId="0" fontId="7" fillId="0" borderId="11" xfId="0" applyFont="1" applyBorder="1" applyAlignment="1">
      <alignment wrapText="1"/>
    </xf>
    <xf numFmtId="0" fontId="7" fillId="0" borderId="4" xfId="0" applyFont="1" applyBorder="1" applyAlignment="1">
      <alignment horizontal="center" vertical="center"/>
    </xf>
    <xf numFmtId="0" fontId="7" fillId="0" borderId="31"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15" fillId="0" borderId="0" xfId="0" applyFont="1" applyAlignment="1">
      <alignment horizontal="center" vertical="center" wrapText="1"/>
    </xf>
    <xf numFmtId="0" fontId="7" fillId="0" borderId="18" xfId="0" applyFont="1" applyBorder="1" applyAlignment="1">
      <alignment horizontal="center" vertical="center"/>
    </xf>
    <xf numFmtId="0" fontId="7" fillId="0" borderId="14" xfId="0" applyFont="1" applyBorder="1" applyAlignment="1">
      <alignment horizontal="center" vertical="center"/>
    </xf>
    <xf numFmtId="0" fontId="7" fillId="0" borderId="42" xfId="0" applyFont="1" applyBorder="1" applyAlignment="1">
      <alignment horizontal="center" vertical="center"/>
    </xf>
    <xf numFmtId="0" fontId="18" fillId="0" borderId="0" xfId="5" applyFont="1" applyFill="1" applyBorder="1" applyAlignment="1">
      <alignment horizontal="left"/>
    </xf>
    <xf numFmtId="0" fontId="18" fillId="0" borderId="26" xfId="5" applyFont="1" applyFill="1" applyBorder="1" applyAlignment="1">
      <alignment horizontal="left"/>
    </xf>
    <xf numFmtId="0" fontId="18" fillId="0" borderId="51" xfId="5" applyFont="1" applyFill="1" applyBorder="1" applyAlignment="1">
      <alignment horizontal="left"/>
    </xf>
    <xf numFmtId="0" fontId="18" fillId="0" borderId="27" xfId="5" applyFont="1" applyFill="1" applyBorder="1" applyAlignment="1">
      <alignment horizontal="left"/>
    </xf>
    <xf numFmtId="0" fontId="19" fillId="0" borderId="47" xfId="5" applyFont="1" applyFill="1" applyBorder="1" applyAlignment="1">
      <alignment horizontal="center"/>
    </xf>
    <xf numFmtId="0" fontId="19" fillId="0" borderId="48" xfId="5" applyFont="1" applyFill="1" applyBorder="1" applyAlignment="1">
      <alignment horizontal="center"/>
    </xf>
    <xf numFmtId="0" fontId="8" fillId="0" borderId="18"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16" fillId="0" borderId="0" xfId="0" applyFont="1" applyFill="1" applyBorder="1" applyAlignment="1">
      <alignment horizontal="left" vertical="center"/>
    </xf>
    <xf numFmtId="0" fontId="16" fillId="0" borderId="26" xfId="0" applyFont="1" applyFill="1" applyBorder="1" applyAlignment="1">
      <alignment horizontal="left" vertical="center"/>
    </xf>
    <xf numFmtId="0" fontId="16" fillId="0" borderId="51" xfId="0" applyFont="1" applyFill="1" applyBorder="1" applyAlignment="1">
      <alignment horizontal="left" vertical="center"/>
    </xf>
    <xf numFmtId="0" fontId="16" fillId="0" borderId="27" xfId="0" applyFont="1" applyFill="1" applyBorder="1" applyAlignment="1">
      <alignment horizontal="left" vertical="center"/>
    </xf>
    <xf numFmtId="0" fontId="12" fillId="6" borderId="0" xfId="0" applyFont="1" applyFill="1" applyAlignment="1">
      <alignment horizontal="center" vertical="center"/>
    </xf>
    <xf numFmtId="0" fontId="5" fillId="0" borderId="0" xfId="0" applyFont="1" applyAlignment="1">
      <alignment horizontal="left" wrapText="1"/>
    </xf>
    <xf numFmtId="166" fontId="10" fillId="0" borderId="0" xfId="3" applyNumberFormat="1" applyFont="1" applyFill="1" applyAlignment="1">
      <alignment horizontal="left" vertical="center" wrapText="1"/>
    </xf>
    <xf numFmtId="0" fontId="5" fillId="0" borderId="0" xfId="0" applyFont="1" applyFill="1" applyBorder="1" applyAlignment="1">
      <alignment horizontal="left" wrapText="1"/>
    </xf>
    <xf numFmtId="0" fontId="8" fillId="0" borderId="29" xfId="0" applyFont="1" applyFill="1" applyBorder="1" applyAlignment="1">
      <alignment horizontal="center" vertical="center" wrapText="1"/>
    </xf>
    <xf numFmtId="0" fontId="8" fillId="0" borderId="30" xfId="0" applyFont="1" applyFill="1" applyBorder="1" applyAlignment="1">
      <alignment horizontal="center" vertical="center" wrapText="1"/>
    </xf>
    <xf numFmtId="0" fontId="8" fillId="0" borderId="31" xfId="0" applyFont="1" applyFill="1" applyBorder="1" applyAlignment="1">
      <alignment horizontal="center" vertical="center" wrapText="1"/>
    </xf>
    <xf numFmtId="166" fontId="10" fillId="0" borderId="0" xfId="3" applyNumberFormat="1" applyFont="1" applyAlignment="1">
      <alignment horizontal="left"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13" fillId="0" borderId="0" xfId="0" applyFont="1" applyAlignment="1">
      <alignment horizontal="left" wrapText="1"/>
    </xf>
    <xf numFmtId="166" fontId="10" fillId="0" borderId="4" xfId="3" applyNumberFormat="1" applyFont="1" applyBorder="1" applyAlignment="1">
      <alignment horizontal="left" vertical="top" wrapText="1"/>
    </xf>
    <xf numFmtId="0" fontId="0" fillId="0" borderId="4" xfId="0" applyBorder="1" applyAlignment="1">
      <alignment horizontal="left" vertical="top" wrapText="1"/>
    </xf>
    <xf numFmtId="0" fontId="0" fillId="0" borderId="4" xfId="0" applyBorder="1" applyAlignment="1">
      <alignment wrapText="1"/>
    </xf>
    <xf numFmtId="0" fontId="7" fillId="7" borderId="13" xfId="0" applyFont="1" applyFill="1" applyBorder="1" applyAlignment="1">
      <alignment horizontal="center"/>
    </xf>
    <xf numFmtId="0" fontId="7" fillId="7" borderId="14" xfId="0" applyFont="1" applyFill="1" applyBorder="1" applyAlignment="1">
      <alignment horizontal="center"/>
    </xf>
    <xf numFmtId="0" fontId="7" fillId="7" borderId="15" xfId="0" applyFont="1" applyFill="1" applyBorder="1" applyAlignment="1">
      <alignment horizontal="center"/>
    </xf>
    <xf numFmtId="0" fontId="7" fillId="7" borderId="8"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7" fillId="7" borderId="35" xfId="0" applyFont="1" applyFill="1" applyBorder="1" applyAlignment="1">
      <alignment horizontal="center" vertical="center"/>
    </xf>
    <xf numFmtId="0" fontId="7" fillId="7" borderId="36" xfId="0" applyFont="1" applyFill="1" applyBorder="1" applyAlignment="1">
      <alignment horizontal="center" vertical="center"/>
    </xf>
    <xf numFmtId="0" fontId="7" fillId="7" borderId="37" xfId="0" applyFont="1" applyFill="1" applyBorder="1" applyAlignment="1">
      <alignment horizontal="center" vertical="center"/>
    </xf>
    <xf numFmtId="0" fontId="7" fillId="7" borderId="8" xfId="0" applyFont="1" applyFill="1" applyBorder="1" applyAlignment="1">
      <alignment horizontal="center" vertical="center" wrapText="1"/>
    </xf>
    <xf numFmtId="0" fontId="33" fillId="0" borderId="16" xfId="0" applyFont="1" applyBorder="1" applyAlignment="1">
      <alignment horizontal="center" vertical="center" wrapText="1"/>
    </xf>
    <xf numFmtId="0" fontId="33" fillId="0" borderId="54" xfId="0" applyFont="1" applyBorder="1" applyAlignment="1">
      <alignment horizontal="center" vertical="center" wrapText="1"/>
    </xf>
    <xf numFmtId="0" fontId="33" fillId="0" borderId="55" xfId="0" applyFont="1" applyBorder="1" applyAlignment="1">
      <alignment horizontal="center" vertical="center" wrapText="1"/>
    </xf>
    <xf numFmtId="0" fontId="33" fillId="0" borderId="30" xfId="0" applyFont="1" applyBorder="1" applyAlignment="1">
      <alignment horizontal="center" vertical="center" wrapText="1"/>
    </xf>
    <xf numFmtId="0" fontId="33" fillId="0" borderId="22" xfId="0" applyFont="1" applyBorder="1" applyAlignment="1">
      <alignment horizontal="center" vertical="center" wrapText="1"/>
    </xf>
    <xf numFmtId="0" fontId="7" fillId="0" borderId="56" xfId="0" applyFont="1" applyBorder="1" applyAlignment="1">
      <alignment horizontal="center" vertical="center" wrapText="1"/>
    </xf>
    <xf numFmtId="0" fontId="7" fillId="0" borderId="48" xfId="0" applyFont="1" applyBorder="1" applyAlignment="1">
      <alignment horizontal="center" vertical="center" wrapText="1"/>
    </xf>
    <xf numFmtId="0" fontId="7" fillId="0" borderId="57" xfId="0" applyFont="1" applyBorder="1" applyAlignment="1">
      <alignment horizontal="center" vertical="center" wrapText="1"/>
    </xf>
    <xf numFmtId="0" fontId="7" fillId="0" borderId="58" xfId="0" applyFont="1" applyBorder="1" applyAlignment="1">
      <alignment horizontal="center" vertical="center" wrapText="1"/>
    </xf>
    <xf numFmtId="0" fontId="7" fillId="0" borderId="38" xfId="0" applyFont="1" applyBorder="1" applyAlignment="1">
      <alignment horizontal="center" wrapText="1"/>
    </xf>
    <xf numFmtId="3" fontId="34" fillId="0" borderId="61" xfId="0" applyNumberFormat="1" applyFont="1" applyBorder="1" applyAlignment="1">
      <alignment horizontal="center" vertical="center"/>
    </xf>
    <xf numFmtId="3" fontId="34" fillId="0" borderId="62" xfId="0" applyNumberFormat="1" applyFont="1" applyBorder="1" applyAlignment="1">
      <alignment horizontal="center" vertical="center"/>
    </xf>
    <xf numFmtId="3" fontId="34" fillId="0" borderId="59" xfId="0" applyNumberFormat="1" applyFont="1" applyBorder="1" applyAlignment="1">
      <alignment horizontal="center" vertical="center"/>
    </xf>
    <xf numFmtId="3" fontId="34" fillId="0" borderId="60" xfId="0" applyNumberFormat="1" applyFont="1" applyBorder="1" applyAlignment="1">
      <alignment horizontal="center" vertical="center"/>
    </xf>
    <xf numFmtId="0" fontId="33" fillId="0" borderId="8" xfId="0" applyFont="1" applyBorder="1" applyAlignment="1">
      <alignment horizontal="center" vertical="center" wrapText="1"/>
    </xf>
    <xf numFmtId="0" fontId="33" fillId="0" borderId="11" xfId="0" applyFont="1" applyBorder="1" applyAlignment="1">
      <alignment horizontal="center" vertical="center" wrapText="1"/>
    </xf>
    <xf numFmtId="0" fontId="33" fillId="0" borderId="9" xfId="0" applyFont="1" applyBorder="1" applyAlignment="1">
      <alignment horizontal="center" vertical="center" wrapText="1"/>
    </xf>
    <xf numFmtId="0" fontId="33" fillId="0" borderId="4" xfId="0" applyFont="1" applyBorder="1" applyAlignment="1">
      <alignment horizontal="center" vertical="center" wrapText="1"/>
    </xf>
    <xf numFmtId="0" fontId="0" fillId="0" borderId="0" xfId="0" applyAlignment="1">
      <alignment horizontal="left" vertical="center" wrapText="1"/>
    </xf>
  </cellXfs>
  <cellStyles count="8">
    <cellStyle name="Comma" xfId="2" builtinId="3"/>
    <cellStyle name="Hyperlink" xfId="1" builtinId="8"/>
    <cellStyle name="Normal" xfId="0" builtinId="0"/>
    <cellStyle name="Normal 12" xfId="4" xr:uid="{00000000-0005-0000-0000-000003000000}"/>
    <cellStyle name="Normal 2" xfId="7" xr:uid="{00000000-0005-0000-0000-000004000000}"/>
    <cellStyle name="Normal_Cancelled" xfId="5" xr:uid="{00000000-0005-0000-0000-000005000000}"/>
    <cellStyle name="Normal_Sheet1" xfId="6" xr:uid="{00000000-0005-0000-0000-00000600000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19"/>
  <sheetViews>
    <sheetView tabSelected="1" workbookViewId="0"/>
  </sheetViews>
  <sheetFormatPr defaultRowHeight="15"/>
  <cols>
    <col min="1" max="1" width="15.42578125" bestFit="1" customWidth="1"/>
    <col min="2" max="2" width="68.140625" bestFit="1" customWidth="1"/>
    <col min="3" max="3" width="11.140625" bestFit="1" customWidth="1"/>
    <col min="4" max="4" width="27.42578125" style="13" bestFit="1" customWidth="1"/>
  </cols>
  <sheetData>
    <row r="1" spans="1:4" ht="30">
      <c r="A1" s="84" t="s">
        <v>14</v>
      </c>
      <c r="B1" s="85" t="s">
        <v>15</v>
      </c>
      <c r="C1" s="85" t="s">
        <v>18</v>
      </c>
      <c r="D1" s="86" t="s">
        <v>44</v>
      </c>
    </row>
    <row r="2" spans="1:4">
      <c r="A2" s="256" t="s">
        <v>0</v>
      </c>
      <c r="B2" s="256"/>
      <c r="C2" s="256"/>
      <c r="D2" s="256"/>
    </row>
    <row r="3" spans="1:4">
      <c r="A3" s="3" t="s">
        <v>1</v>
      </c>
      <c r="B3" s="15" t="s">
        <v>2</v>
      </c>
      <c r="C3" s="78" t="str">
        <f>'Start Cases'!B2</f>
        <v>Final</v>
      </c>
      <c r="D3" s="13">
        <f>IF('Start Cases'!B1= "","N/A",'Start Cases'!B1)</f>
        <v>44391</v>
      </c>
    </row>
    <row r="4" spans="1:4">
      <c r="A4" s="4" t="s">
        <v>3</v>
      </c>
      <c r="B4" s="205" t="s">
        <v>505</v>
      </c>
      <c r="C4" s="78" t="str">
        <f>'RPG Projects Moved or Removed'!B2</f>
        <v>Final</v>
      </c>
      <c r="D4" s="101">
        <f>IF('RPG Projects Moved or Removed'!B1 ="","N/A",'RPG Projects Moved or Removed'!B1)</f>
        <v>44391</v>
      </c>
    </row>
    <row r="5" spans="1:4">
      <c r="A5" s="44" t="s">
        <v>3</v>
      </c>
      <c r="B5" s="16" t="s">
        <v>506</v>
      </c>
      <c r="C5" s="78" t="str">
        <f>'Recently Approved RPG Projects'!B2</f>
        <v>Final</v>
      </c>
      <c r="D5" s="101">
        <f>IF('Recently Approved RPG Projects'!B1= "","N/A",'Recently Approved RPG Projects'!B1)</f>
        <v>44494</v>
      </c>
    </row>
    <row r="6" spans="1:4">
      <c r="A6" s="4" t="s">
        <v>3</v>
      </c>
      <c r="B6" s="17" t="s">
        <v>501</v>
      </c>
      <c r="C6" s="180" t="str">
        <f>'Model Updates &amp; Corrections'!B2</f>
        <v>Final</v>
      </c>
      <c r="D6" s="101">
        <f>IF('Model Updates &amp; Corrections'!B1= "","N/A",'Model Updates &amp; Corrections'!B1)</f>
        <v>44513</v>
      </c>
    </row>
    <row r="7" spans="1:4">
      <c r="A7" s="3" t="s">
        <v>4</v>
      </c>
      <c r="B7" s="15" t="s">
        <v>5</v>
      </c>
      <c r="C7" s="180" t="str">
        <f>'Transmission &amp; Gen Outages'!B2</f>
        <v>Final</v>
      </c>
      <c r="D7" s="101">
        <f>IF('Transmission &amp; Gen Outages'!B1= "","N/A",'Transmission &amp; Gen Outages'!B1)</f>
        <v>44452</v>
      </c>
    </row>
    <row r="8" spans="1:4">
      <c r="A8" s="4" t="s">
        <v>29</v>
      </c>
      <c r="B8" s="17" t="s">
        <v>507</v>
      </c>
      <c r="C8" s="78" t="str">
        <f>'Temp. for Dynamic Ratings'!B2</f>
        <v>Final</v>
      </c>
      <c r="D8" s="101">
        <f>IF('Temp. for Dynamic Ratings'!B1 ="","N/A",'Temp. for Dynamic Ratings'!B1)</f>
        <v>44391</v>
      </c>
    </row>
    <row r="9" spans="1:4">
      <c r="A9" s="257" t="s">
        <v>6</v>
      </c>
      <c r="B9" s="257"/>
      <c r="C9" s="257"/>
      <c r="D9" s="257"/>
    </row>
    <row r="10" spans="1:4">
      <c r="A10" s="3" t="s">
        <v>7</v>
      </c>
      <c r="B10" s="16" t="s">
        <v>52</v>
      </c>
      <c r="C10" s="78" t="str">
        <f>'Gen Add. Ret. and Mothball'!B2</f>
        <v>Final</v>
      </c>
      <c r="D10" s="101">
        <f>IF('Gen Add. Ret. and Mothball'!B1= "","N/A",'Gen Add. Ret. and Mothball'!B1)</f>
        <v>44391</v>
      </c>
    </row>
    <row r="11" spans="1:4">
      <c r="A11" s="4" t="s">
        <v>8</v>
      </c>
      <c r="B11" s="17" t="s">
        <v>502</v>
      </c>
      <c r="C11" s="78" t="str">
        <f>'Renewable Generation Dispatch'!B2</f>
        <v>Final</v>
      </c>
      <c r="D11" s="13">
        <f>IF('Renewable Generation Dispatch'!B1= "","N/A",'Renewable Generation Dispatch'!B1)</f>
        <v>44391</v>
      </c>
    </row>
    <row r="12" spans="1:4">
      <c r="A12" s="3" t="s">
        <v>9</v>
      </c>
      <c r="B12" s="16" t="s">
        <v>60</v>
      </c>
      <c r="C12" s="78" t="str">
        <f>'Switchable Generation'!B2</f>
        <v>Final</v>
      </c>
      <c r="D12" s="13">
        <f>IF('Switchable Generation'!B1= "","N/A",'Switchable Generation'!B1)</f>
        <v>44390</v>
      </c>
    </row>
    <row r="13" spans="1:4">
      <c r="A13" s="4" t="s">
        <v>10</v>
      </c>
      <c r="B13" s="17" t="s">
        <v>503</v>
      </c>
      <c r="C13" s="78" t="str">
        <f>'DC Tie Modeling &amp; Dispatch'!B2</f>
        <v>Final</v>
      </c>
      <c r="D13" s="13">
        <f>IF('DC Tie Modeling &amp; Dispatch'!B1= "","N/A",'DC Tie Modeling &amp; Dispatch'!B1)</f>
        <v>44390</v>
      </c>
    </row>
    <row r="14" spans="1:4">
      <c r="A14" s="3" t="s">
        <v>11</v>
      </c>
      <c r="B14" s="15" t="s">
        <v>509</v>
      </c>
      <c r="C14" s="78" t="str">
        <f>'Reserve Requirement'!B2</f>
        <v>Final</v>
      </c>
      <c r="D14" s="13">
        <f>IF('Reserve Requirement'!B1= "","N/A",'Reserve Requirement'!B1)</f>
        <v>44390</v>
      </c>
    </row>
    <row r="15" spans="1:4">
      <c r="A15" s="4" t="s">
        <v>12</v>
      </c>
      <c r="B15" s="17" t="s">
        <v>508</v>
      </c>
      <c r="C15" s="78" t="str">
        <f>'Fuel Price Assumptions'!B2</f>
        <v>Final</v>
      </c>
      <c r="D15" s="101" t="str">
        <f>IF('Fuel Price Assumptions'!B1= "","N/A",'Fuel Price Assumptions'!B1)</f>
        <v>Tuesday, July 6, 2021</v>
      </c>
    </row>
    <row r="16" spans="1:4">
      <c r="A16" s="256" t="s">
        <v>13</v>
      </c>
      <c r="B16" s="256"/>
      <c r="C16" s="256"/>
      <c r="D16" s="256"/>
    </row>
    <row r="17" spans="1:4" ht="90">
      <c r="A17" s="82">
        <v>3.3</v>
      </c>
      <c r="B17" s="83" t="s">
        <v>504</v>
      </c>
      <c r="C17" s="139" t="str">
        <f>'Reliability Case-Load Forecast'!B2</f>
        <v>Final</v>
      </c>
      <c r="D17" s="69">
        <f>IF('Reliability Case-Load Forecast'!B1= "","N/A",'Reliability Case-Load Forecast'!B1)</f>
        <v>44519</v>
      </c>
    </row>
    <row r="18" spans="1:4">
      <c r="A18" s="256" t="s">
        <v>87</v>
      </c>
      <c r="B18" s="256"/>
      <c r="C18" s="256"/>
      <c r="D18" s="256"/>
    </row>
    <row r="19" spans="1:4">
      <c r="A19" s="42" t="s">
        <v>144</v>
      </c>
      <c r="B19" s="43" t="s">
        <v>88</v>
      </c>
      <c r="C19" s="139" t="str">
        <f>'Sensitivity Analysis'!B2</f>
        <v>Final</v>
      </c>
      <c r="D19" s="101">
        <f>IF('Sensitivity Analysis'!B1 ="","N/A",'Sensitivity Analysis'!B1)</f>
        <v>44529</v>
      </c>
    </row>
  </sheetData>
  <mergeCells count="4">
    <mergeCell ref="A2:D2"/>
    <mergeCell ref="A9:D9"/>
    <mergeCell ref="A16:D16"/>
    <mergeCell ref="A18:D18"/>
  </mergeCells>
  <hyperlinks>
    <hyperlink ref="A3" location="'Start Cases'!A1" display="3.1.1" xr:uid="{00000000-0004-0000-0000-000000000000}"/>
    <hyperlink ref="A4" location="'RPG Projects Backed out'!A1" display="3.1.2" xr:uid="{00000000-0004-0000-0000-000001000000}"/>
    <hyperlink ref="A5" location="'Recently approved RPG project'!A1" display="3.1.2" xr:uid="{00000000-0004-0000-0000-000002000000}"/>
    <hyperlink ref="A6" location="'Model updates &amp; corrections'!A1" display="3.1.2" xr:uid="{00000000-0004-0000-0000-000003000000}"/>
    <hyperlink ref="A6:B6" location="'Model updates &amp; corrections'!A1" display="3.1.2" xr:uid="{00000000-0004-0000-0000-000004000000}"/>
    <hyperlink ref="A5:B5" location="'Recently approved RPG project'!A1" display="3.1.2" xr:uid="{00000000-0004-0000-0000-000005000000}"/>
    <hyperlink ref="A4:B4" location="'RPG Projects Backed out'!A1" display="3.1.2" xr:uid="{00000000-0004-0000-0000-000006000000}"/>
    <hyperlink ref="A3:B3" location="'Start Cases'!A1" display="3.1.1" xr:uid="{00000000-0004-0000-0000-000007000000}"/>
    <hyperlink ref="A7:B7" location="'Transmission &amp; Gen Outages'!A1" display="3.1.3" xr:uid="{00000000-0004-0000-0000-000008000000}"/>
    <hyperlink ref="A10:B10" location="'Gen add, ret. and mothball'!A1" display="3.2.1" xr:uid="{00000000-0004-0000-0000-000009000000}"/>
    <hyperlink ref="A11:B11" location="'Renewable Generation Dispatch'!A1" display="3.2.2" xr:uid="{00000000-0004-0000-0000-00000A000000}"/>
    <hyperlink ref="A12:B12" location="'Switchable Generation'!A1" display="3.2.3" xr:uid="{00000000-0004-0000-0000-00000B000000}"/>
    <hyperlink ref="A13:B13" location="'DC Tie modeling &amp; dispatch'!A1" display="3.2.4" xr:uid="{00000000-0004-0000-0000-00000C000000}"/>
    <hyperlink ref="A14:B14" location="'Reserve Requirement'!A1" display="3.2.5" xr:uid="{00000000-0004-0000-0000-00000D000000}"/>
    <hyperlink ref="A15:B15" location="'Fuel Price Assumptions'!A1" display="3.2.6" xr:uid="{00000000-0004-0000-0000-00000E000000}"/>
    <hyperlink ref="A17:B17" location="'Reliability case-Load Forecast'!A1" display="'Reliability case-Load Forecast'!A1" xr:uid="{00000000-0004-0000-0000-00000F000000}"/>
    <hyperlink ref="B8" location="'Temp. for Dynamic Ratings'!A1" display="Temperatures used in Dynamic Rating Calculation" xr:uid="{00000000-0004-0000-0000-000010000000}"/>
    <hyperlink ref="B12" location="'Switchable Generation'!A1" display="Switchable Generation " xr:uid="{00000000-0004-0000-0000-000011000000}"/>
    <hyperlink ref="A19:B19" location="'Sensitivity Analysis'!A1" display="5.2.2" xr:uid="{00000000-0004-0000-0000-000012000000}"/>
    <hyperlink ref="B5" location="'Recently Approved RPG Projects'!A1" display="Recently approved RPG projects" xr:uid="{00000000-0004-0000-0000-000013000000}"/>
    <hyperlink ref="A17" location="'Reliability Case-Load Forecast'!A1" display="'Reliability Case-Load Forecast'!A1" xr:uid="{00000000-0004-0000-0000-000014000000}"/>
    <hyperlink ref="B4" location="'RPG Projects Moved or Removed'!A1" display="RPG Projects Backed out for lack of approval or Moved Due to ISD Change" xr:uid="{A3FBE779-5214-4B3C-B059-07023FDFC398}"/>
    <hyperlink ref="B10" location="'Gen Add. Ret. and Mothball'!A1" display="Generation Additions, Retirements and Mothballs" xr:uid="{B7F993AA-5641-4BA0-8EC5-36ED839348A3}"/>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dimension ref="A1:P18"/>
  <sheetViews>
    <sheetView workbookViewId="0">
      <selection activeCell="P36" sqref="P36"/>
    </sheetView>
  </sheetViews>
  <sheetFormatPr defaultRowHeight="15"/>
  <cols>
    <col min="1" max="1" width="53.28515625" bestFit="1" customWidth="1"/>
    <col min="2" max="2" width="27.140625" bestFit="1" customWidth="1"/>
    <col min="3" max="3" width="14.28515625" customWidth="1"/>
  </cols>
  <sheetData>
    <row r="1" spans="1:16">
      <c r="A1" t="s">
        <v>16</v>
      </c>
      <c r="B1" s="75">
        <v>44390</v>
      </c>
      <c r="D1" s="2" t="s">
        <v>17</v>
      </c>
    </row>
    <row r="2" spans="1:16">
      <c r="A2" t="s">
        <v>18</v>
      </c>
      <c r="B2" t="s">
        <v>160</v>
      </c>
    </row>
    <row r="3" spans="1:16" s="22" customFormat="1"/>
    <row r="4" spans="1:16" ht="15.75" thickBot="1">
      <c r="A4" t="s">
        <v>176</v>
      </c>
    </row>
    <row r="5" spans="1:16" s="22" customFormat="1" ht="30.75" thickBot="1">
      <c r="A5" s="150" t="s">
        <v>38</v>
      </c>
      <c r="B5" s="149" t="s">
        <v>39</v>
      </c>
      <c r="C5" s="149" t="s">
        <v>40</v>
      </c>
      <c r="D5" s="149" t="s">
        <v>41</v>
      </c>
      <c r="E5" s="149" t="s">
        <v>42</v>
      </c>
      <c r="F5" s="149" t="s">
        <v>43</v>
      </c>
      <c r="G5" s="149">
        <v>2021</v>
      </c>
      <c r="H5" s="149">
        <v>2022</v>
      </c>
      <c r="I5" s="149">
        <v>2023</v>
      </c>
      <c r="J5" s="149">
        <v>2024</v>
      </c>
      <c r="K5" s="149">
        <v>2025</v>
      </c>
      <c r="L5" s="149">
        <v>2026</v>
      </c>
      <c r="M5" s="149">
        <v>2027</v>
      </c>
      <c r="N5" s="149">
        <v>2028</v>
      </c>
      <c r="O5" s="149">
        <v>2029</v>
      </c>
      <c r="P5" s="81">
        <v>2030</v>
      </c>
    </row>
    <row r="6" spans="1:16" s="22" customFormat="1">
      <c r="A6" s="125" t="s">
        <v>165</v>
      </c>
      <c r="B6" s="88" t="s">
        <v>170</v>
      </c>
      <c r="C6" s="88" t="s">
        <v>171</v>
      </c>
      <c r="D6" s="88" t="s">
        <v>120</v>
      </c>
      <c r="E6" s="88" t="s">
        <v>25</v>
      </c>
      <c r="F6" s="88">
        <v>2017</v>
      </c>
      <c r="G6" s="88">
        <v>54</v>
      </c>
      <c r="H6" s="88">
        <v>54</v>
      </c>
      <c r="I6" s="88">
        <v>54</v>
      </c>
      <c r="J6" s="88">
        <v>54</v>
      </c>
      <c r="K6" s="88">
        <v>54</v>
      </c>
      <c r="L6" s="88">
        <v>54</v>
      </c>
      <c r="M6" s="88">
        <v>54</v>
      </c>
      <c r="N6" s="88">
        <v>54</v>
      </c>
      <c r="O6" s="88">
        <v>54</v>
      </c>
      <c r="P6" s="126">
        <v>54</v>
      </c>
    </row>
    <row r="7" spans="1:16" s="22" customFormat="1">
      <c r="A7" s="127" t="s">
        <v>166</v>
      </c>
      <c r="B7" s="12" t="s">
        <v>172</v>
      </c>
      <c r="C7" s="12" t="s">
        <v>171</v>
      </c>
      <c r="D7" s="12" t="s">
        <v>120</v>
      </c>
      <c r="E7" s="88" t="s">
        <v>25</v>
      </c>
      <c r="F7" s="12">
        <v>2017</v>
      </c>
      <c r="G7" s="88">
        <v>54</v>
      </c>
      <c r="H7" s="88">
        <v>54</v>
      </c>
      <c r="I7" s="88">
        <v>54</v>
      </c>
      <c r="J7" s="88">
        <v>54</v>
      </c>
      <c r="K7" s="88">
        <v>54</v>
      </c>
      <c r="L7" s="88">
        <v>54</v>
      </c>
      <c r="M7" s="88">
        <v>54</v>
      </c>
      <c r="N7" s="88">
        <v>54</v>
      </c>
      <c r="O7" s="88">
        <v>54</v>
      </c>
      <c r="P7" s="126">
        <v>54</v>
      </c>
    </row>
    <row r="8" spans="1:16" s="22" customFormat="1">
      <c r="A8" s="128" t="s">
        <v>167</v>
      </c>
      <c r="B8" s="144" t="s">
        <v>173</v>
      </c>
      <c r="C8" s="144" t="s">
        <v>171</v>
      </c>
      <c r="D8" s="144" t="s">
        <v>120</v>
      </c>
      <c r="E8" s="88" t="s">
        <v>25</v>
      </c>
      <c r="F8" s="12">
        <v>2017</v>
      </c>
      <c r="G8" s="88">
        <v>54</v>
      </c>
      <c r="H8" s="88">
        <v>54</v>
      </c>
      <c r="I8" s="88">
        <v>54</v>
      </c>
      <c r="J8" s="88">
        <v>54</v>
      </c>
      <c r="K8" s="88">
        <v>54</v>
      </c>
      <c r="L8" s="88">
        <v>54</v>
      </c>
      <c r="M8" s="88">
        <v>54</v>
      </c>
      <c r="N8" s="88">
        <v>54</v>
      </c>
      <c r="O8" s="88">
        <v>54</v>
      </c>
      <c r="P8" s="126">
        <v>54</v>
      </c>
    </row>
    <row r="9" spans="1:16" s="22" customFormat="1">
      <c r="A9" s="128" t="s">
        <v>168</v>
      </c>
      <c r="B9" s="144" t="s">
        <v>174</v>
      </c>
      <c r="C9" s="144" t="s">
        <v>171</v>
      </c>
      <c r="D9" s="144" t="s">
        <v>120</v>
      </c>
      <c r="E9" s="88" t="s">
        <v>25</v>
      </c>
      <c r="F9" s="12">
        <v>2017</v>
      </c>
      <c r="G9" s="12">
        <v>190</v>
      </c>
      <c r="H9" s="12">
        <v>190</v>
      </c>
      <c r="I9" s="12">
        <v>190</v>
      </c>
      <c r="J9" s="12">
        <v>190</v>
      </c>
      <c r="K9" s="12">
        <v>190</v>
      </c>
      <c r="L9" s="12">
        <v>190</v>
      </c>
      <c r="M9" s="12">
        <v>190</v>
      </c>
      <c r="N9" s="12">
        <v>190</v>
      </c>
      <c r="O9" s="12">
        <v>190</v>
      </c>
      <c r="P9" s="39">
        <v>190</v>
      </c>
    </row>
    <row r="10" spans="1:16" s="22" customFormat="1" ht="15.75" thickBot="1">
      <c r="A10" s="128" t="s">
        <v>169</v>
      </c>
      <c r="B10" s="144" t="s">
        <v>175</v>
      </c>
      <c r="C10" s="144" t="s">
        <v>171</v>
      </c>
      <c r="D10" s="144" t="s">
        <v>120</v>
      </c>
      <c r="E10" s="88" t="s">
        <v>25</v>
      </c>
      <c r="F10" s="12">
        <v>2017</v>
      </c>
      <c r="G10" s="12">
        <v>190</v>
      </c>
      <c r="H10" s="12">
        <v>190</v>
      </c>
      <c r="I10" s="12">
        <v>190</v>
      </c>
      <c r="J10" s="12">
        <v>190</v>
      </c>
      <c r="K10" s="12">
        <v>190</v>
      </c>
      <c r="L10" s="12">
        <v>190</v>
      </c>
      <c r="M10" s="12">
        <v>190</v>
      </c>
      <c r="N10" s="12">
        <v>190</v>
      </c>
      <c r="O10" s="12">
        <v>190</v>
      </c>
      <c r="P10" s="39">
        <v>190</v>
      </c>
    </row>
    <row r="11" spans="1:16" s="22" customFormat="1" ht="15.75" thickBot="1">
      <c r="A11" s="89" t="s">
        <v>121</v>
      </c>
      <c r="B11" s="90" t="s">
        <v>122</v>
      </c>
      <c r="C11" s="90"/>
      <c r="D11" s="90"/>
      <c r="E11" s="90"/>
      <c r="F11" s="90"/>
      <c r="G11" s="90">
        <f>SUM(G6:G10)</f>
        <v>542</v>
      </c>
      <c r="H11" s="90">
        <f t="shared" ref="H11:P11" si="0">SUM(H6:H10)</f>
        <v>542</v>
      </c>
      <c r="I11" s="90">
        <f t="shared" si="0"/>
        <v>542</v>
      </c>
      <c r="J11" s="90">
        <f t="shared" si="0"/>
        <v>542</v>
      </c>
      <c r="K11" s="90">
        <f t="shared" si="0"/>
        <v>542</v>
      </c>
      <c r="L11" s="90">
        <f t="shared" si="0"/>
        <v>542</v>
      </c>
      <c r="M11" s="90">
        <f t="shared" si="0"/>
        <v>542</v>
      </c>
      <c r="N11" s="90">
        <f t="shared" si="0"/>
        <v>542</v>
      </c>
      <c r="O11" s="90">
        <f t="shared" si="0"/>
        <v>542</v>
      </c>
      <c r="P11" s="91">
        <f t="shared" si="0"/>
        <v>542</v>
      </c>
    </row>
    <row r="12" spans="1:16" s="22" customFormat="1"/>
    <row r="13" spans="1:16" s="22" customFormat="1"/>
    <row r="14" spans="1:16" s="22" customFormat="1"/>
    <row r="15" spans="1:16" s="22" customFormat="1" ht="15" customHeight="1">
      <c r="A15" s="130"/>
      <c r="B15" s="130"/>
      <c r="C15" s="130"/>
      <c r="D15" s="130"/>
    </row>
    <row r="16" spans="1:16" s="22" customFormat="1">
      <c r="A16" s="130"/>
      <c r="B16" s="130"/>
      <c r="C16" s="130"/>
      <c r="D16" s="130"/>
    </row>
    <row r="17" spans="1:4" s="22" customFormat="1" ht="13.5" customHeight="1">
      <c r="A17" s="130"/>
      <c r="B17" s="130"/>
      <c r="C17" s="130"/>
      <c r="D17" s="130"/>
    </row>
    <row r="18" spans="1:4" ht="11.25" customHeight="1">
      <c r="A18" s="130"/>
      <c r="B18" s="130"/>
      <c r="C18" s="130"/>
      <c r="D18" s="130"/>
    </row>
  </sheetData>
  <hyperlinks>
    <hyperlink ref="D1" location="Index!A1" display="Back" xr:uid="{00000000-0004-0000-0900-000000000000}"/>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dimension ref="A1:D21"/>
  <sheetViews>
    <sheetView workbookViewId="0">
      <selection activeCell="D1" sqref="D1"/>
    </sheetView>
  </sheetViews>
  <sheetFormatPr defaultRowHeight="15"/>
  <cols>
    <col min="1" max="1" width="17.85546875" bestFit="1" customWidth="1"/>
    <col min="2" max="2" width="28" customWidth="1"/>
    <col min="3" max="3" width="23.28515625" bestFit="1" customWidth="1"/>
  </cols>
  <sheetData>
    <row r="1" spans="1:4">
      <c r="A1" t="s">
        <v>16</v>
      </c>
      <c r="B1" s="75">
        <v>44390</v>
      </c>
      <c r="C1" s="13"/>
      <c r="D1" s="2" t="s">
        <v>17</v>
      </c>
    </row>
    <row r="2" spans="1:4">
      <c r="A2" t="s">
        <v>18</v>
      </c>
      <c r="B2" s="23" t="s">
        <v>160</v>
      </c>
    </row>
    <row r="4" spans="1:4" s="22" customFormat="1" ht="15.75" thickBot="1">
      <c r="A4" s="50" t="s">
        <v>91</v>
      </c>
    </row>
    <row r="5" spans="1:4">
      <c r="A5" s="295" t="s">
        <v>163</v>
      </c>
      <c r="B5" s="296"/>
      <c r="C5" s="297"/>
    </row>
    <row r="6" spans="1:4">
      <c r="A6" s="51" t="s">
        <v>45</v>
      </c>
      <c r="B6" s="12">
        <v>600</v>
      </c>
      <c r="C6" s="39" t="s">
        <v>162</v>
      </c>
    </row>
    <row r="7" spans="1:4">
      <c r="A7" s="51" t="s">
        <v>46</v>
      </c>
      <c r="B7" s="12">
        <v>220</v>
      </c>
      <c r="C7" s="39" t="s">
        <v>162</v>
      </c>
    </row>
    <row r="8" spans="1:4">
      <c r="A8" s="51" t="s">
        <v>47</v>
      </c>
      <c r="B8" s="12">
        <v>0</v>
      </c>
      <c r="C8" s="39"/>
    </row>
    <row r="9" spans="1:4">
      <c r="A9" s="51" t="s">
        <v>48</v>
      </c>
      <c r="B9" s="12">
        <v>0</v>
      </c>
      <c r="C9" s="39"/>
    </row>
    <row r="10" spans="1:4" ht="15.75" thickBot="1">
      <c r="A10" s="52" t="s">
        <v>49</v>
      </c>
      <c r="B10" s="40">
        <v>0</v>
      </c>
      <c r="C10" s="41"/>
    </row>
    <row r="11" spans="1:4" ht="15.75" thickBot="1"/>
    <row r="12" spans="1:4" ht="15" customHeight="1">
      <c r="A12" s="295" t="s">
        <v>164</v>
      </c>
      <c r="B12" s="296"/>
      <c r="C12" s="297"/>
      <c r="D12" s="27"/>
    </row>
    <row r="13" spans="1:4">
      <c r="A13" s="51" t="s">
        <v>45</v>
      </c>
      <c r="B13" s="12">
        <v>0</v>
      </c>
      <c r="C13" s="39"/>
      <c r="D13" s="27"/>
    </row>
    <row r="14" spans="1:4">
      <c r="A14" s="51" t="s">
        <v>46</v>
      </c>
      <c r="B14" s="12">
        <v>0</v>
      </c>
      <c r="C14" s="39"/>
      <c r="D14" s="27"/>
    </row>
    <row r="15" spans="1:4">
      <c r="A15" s="51" t="s">
        <v>47</v>
      </c>
      <c r="B15" s="12">
        <v>0</v>
      </c>
      <c r="C15" s="39"/>
    </row>
    <row r="16" spans="1:4">
      <c r="A16" s="51" t="s">
        <v>48</v>
      </c>
      <c r="B16" s="12">
        <v>0</v>
      </c>
      <c r="C16" s="39"/>
    </row>
    <row r="17" spans="1:3" ht="15.75" thickBot="1">
      <c r="A17" s="52" t="s">
        <v>49</v>
      </c>
      <c r="B17" s="40">
        <v>0</v>
      </c>
      <c r="C17" s="41"/>
    </row>
    <row r="18" spans="1:3" s="22" customFormat="1">
      <c r="A18" s="147"/>
      <c r="B18" s="24"/>
      <c r="C18" s="24"/>
    </row>
    <row r="19" spans="1:3">
      <c r="A19" s="298" t="s">
        <v>50</v>
      </c>
      <c r="B19" s="298"/>
      <c r="C19" s="298"/>
    </row>
    <row r="20" spans="1:3">
      <c r="A20" s="298"/>
      <c r="B20" s="298"/>
      <c r="C20" s="298"/>
    </row>
    <row r="21" spans="1:3">
      <c r="A21" s="298"/>
      <c r="B21" s="298"/>
      <c r="C21" s="298"/>
    </row>
  </sheetData>
  <mergeCells count="3">
    <mergeCell ref="A5:C5"/>
    <mergeCell ref="A19:C21"/>
    <mergeCell ref="A12:C12"/>
  </mergeCells>
  <hyperlinks>
    <hyperlink ref="D1" location="Index!A1" display="Back" xr:uid="{00000000-0004-0000-0A00-000000000000}"/>
  </hyperlink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dimension ref="A1:G10"/>
  <sheetViews>
    <sheetView workbookViewId="0">
      <selection activeCell="A11" sqref="A11"/>
    </sheetView>
  </sheetViews>
  <sheetFormatPr defaultRowHeight="15"/>
  <cols>
    <col min="1" max="1" width="18.140625" customWidth="1"/>
    <col min="2" max="2" width="32.85546875" customWidth="1"/>
    <col min="3" max="3" width="23.28515625" bestFit="1" customWidth="1"/>
  </cols>
  <sheetData>
    <row r="1" spans="1:7">
      <c r="A1" t="s">
        <v>16</v>
      </c>
      <c r="B1" s="75">
        <v>44390</v>
      </c>
      <c r="D1" s="2" t="s">
        <v>17</v>
      </c>
    </row>
    <row r="2" spans="1:7">
      <c r="A2" t="s">
        <v>18</v>
      </c>
      <c r="B2" s="23" t="s">
        <v>160</v>
      </c>
    </row>
    <row r="4" spans="1:7" s="22" customFormat="1"/>
    <row r="5" spans="1:7" ht="15" customHeight="1">
      <c r="A5" s="56" t="s">
        <v>92</v>
      </c>
      <c r="B5" s="12" t="s">
        <v>161</v>
      </c>
      <c r="C5" s="22"/>
      <c r="D5" s="22"/>
      <c r="E5" s="22"/>
      <c r="F5" s="22"/>
      <c r="G5" s="22"/>
    </row>
    <row r="6" spans="1:7" ht="7.5" customHeight="1">
      <c r="A6" s="299" t="s">
        <v>116</v>
      </c>
      <c r="B6" s="300"/>
      <c r="C6" s="301"/>
      <c r="D6" s="301"/>
      <c r="E6" s="301"/>
      <c r="F6" s="301"/>
      <c r="G6" s="301"/>
    </row>
    <row r="7" spans="1:7" ht="7.5" customHeight="1">
      <c r="A7" s="300"/>
      <c r="B7" s="300"/>
      <c r="C7" s="301"/>
      <c r="D7" s="301"/>
      <c r="E7" s="301"/>
      <c r="F7" s="301"/>
      <c r="G7" s="301"/>
    </row>
    <row r="8" spans="1:7" s="22" customFormat="1" ht="7.5" customHeight="1">
      <c r="A8" s="300"/>
      <c r="B8" s="300"/>
      <c r="C8" s="301"/>
      <c r="D8" s="301"/>
      <c r="E8" s="301"/>
      <c r="F8" s="301"/>
      <c r="G8" s="301"/>
    </row>
    <row r="9" spans="1:7" s="22" customFormat="1" ht="7.5" customHeight="1">
      <c r="A9" s="300"/>
      <c r="B9" s="300"/>
      <c r="C9" s="301"/>
      <c r="D9" s="301"/>
      <c r="E9" s="301"/>
      <c r="F9" s="301"/>
      <c r="G9" s="301"/>
    </row>
    <row r="10" spans="1:7">
      <c r="C10" s="22"/>
      <c r="D10" s="22"/>
      <c r="E10" s="22"/>
      <c r="F10" s="22"/>
      <c r="G10" s="22"/>
    </row>
  </sheetData>
  <mergeCells count="1">
    <mergeCell ref="A6:G9"/>
  </mergeCells>
  <hyperlinks>
    <hyperlink ref="D1" location="Index!A1" display="Back" xr:uid="{00000000-0004-0000-0B00-000000000000}"/>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dimension ref="A1:N22"/>
  <sheetViews>
    <sheetView workbookViewId="0">
      <selection activeCell="D1" sqref="D1"/>
    </sheetView>
  </sheetViews>
  <sheetFormatPr defaultRowHeight="15"/>
  <cols>
    <col min="1" max="1" width="18.140625" customWidth="1"/>
    <col min="2" max="2" width="25.28515625" customWidth="1"/>
    <col min="3" max="13" width="8.7109375" customWidth="1"/>
  </cols>
  <sheetData>
    <row r="1" spans="1:14">
      <c r="A1" t="s">
        <v>16</v>
      </c>
      <c r="B1" s="75" t="s">
        <v>159</v>
      </c>
      <c r="C1" s="11"/>
      <c r="D1" s="2" t="s">
        <v>17</v>
      </c>
    </row>
    <row r="2" spans="1:14">
      <c r="A2" t="s">
        <v>18</v>
      </c>
      <c r="B2" s="23" t="s">
        <v>160</v>
      </c>
    </row>
    <row r="3" spans="1:14" ht="15.75" customHeight="1">
      <c r="A3" t="s">
        <v>59</v>
      </c>
      <c r="B3" s="21"/>
      <c r="C3" s="21"/>
      <c r="D3" s="21"/>
      <c r="E3" s="21"/>
      <c r="F3" s="21"/>
      <c r="G3" s="21"/>
      <c r="H3" s="21"/>
      <c r="I3" s="21"/>
      <c r="J3" s="21"/>
      <c r="K3" s="21"/>
      <c r="L3" s="21"/>
      <c r="M3" s="21"/>
    </row>
    <row r="4" spans="1:14" s="19" customFormat="1" ht="15.75" thickBot="1">
      <c r="B4" s="20"/>
      <c r="C4" s="20"/>
      <c r="D4" s="20"/>
      <c r="E4" s="20"/>
      <c r="F4" s="20"/>
      <c r="G4" s="20"/>
      <c r="H4" s="20"/>
      <c r="I4" s="20"/>
      <c r="J4" s="20"/>
      <c r="K4" s="20"/>
      <c r="L4" s="20"/>
      <c r="M4" s="20"/>
    </row>
    <row r="5" spans="1:14" ht="15.75" thickBot="1">
      <c r="B5" s="302" t="s">
        <v>86</v>
      </c>
      <c r="C5" s="303"/>
      <c r="D5" s="303"/>
      <c r="E5" s="303"/>
      <c r="F5" s="303"/>
      <c r="G5" s="303"/>
      <c r="H5" s="303"/>
      <c r="I5" s="303"/>
      <c r="J5" s="303"/>
      <c r="K5" s="303"/>
      <c r="L5" s="303"/>
      <c r="M5" s="304"/>
    </row>
    <row r="6" spans="1:14">
      <c r="A6" s="33" t="s">
        <v>71</v>
      </c>
      <c r="B6" s="34" t="s">
        <v>74</v>
      </c>
      <c r="C6" s="34" t="s">
        <v>75</v>
      </c>
      <c r="D6" s="34" t="s">
        <v>76</v>
      </c>
      <c r="E6" s="34" t="s">
        <v>77</v>
      </c>
      <c r="F6" s="34" t="s">
        <v>78</v>
      </c>
      <c r="G6" s="34" t="s">
        <v>79</v>
      </c>
      <c r="H6" s="34" t="s">
        <v>80</v>
      </c>
      <c r="I6" s="34" t="s">
        <v>81</v>
      </c>
      <c r="J6" s="34" t="s">
        <v>82</v>
      </c>
      <c r="K6" s="34" t="s">
        <v>83</v>
      </c>
      <c r="L6" s="34" t="s">
        <v>84</v>
      </c>
      <c r="M6" s="37" t="s">
        <v>85</v>
      </c>
      <c r="N6" s="38" t="s">
        <v>61</v>
      </c>
    </row>
    <row r="7" spans="1:14">
      <c r="A7" s="35">
        <v>2021</v>
      </c>
      <c r="B7" s="95">
        <v>3.3500461122165173</v>
      </c>
      <c r="C7" s="95">
        <v>3.11918235637875</v>
      </c>
      <c r="D7" s="95">
        <v>2.9871783584100369</v>
      </c>
      <c r="E7" s="95">
        <v>3.0441993668911747</v>
      </c>
      <c r="F7" s="95">
        <v>3.0926236209743414</v>
      </c>
      <c r="G7" s="95">
        <v>3.1462213957272711</v>
      </c>
      <c r="H7" s="95">
        <v>3.0350053757949693</v>
      </c>
      <c r="I7" s="95">
        <v>3.0440687243395632</v>
      </c>
      <c r="J7" s="95">
        <v>3.0214284667477962</v>
      </c>
      <c r="K7" s="95">
        <v>3.1723288129881966</v>
      </c>
      <c r="L7" s="95">
        <v>3.1912041358937921</v>
      </c>
      <c r="M7" s="95">
        <v>3.3977332736375896</v>
      </c>
      <c r="N7" s="92">
        <f>AVERAGE(B7:M7)</f>
        <v>3.1334350000000004</v>
      </c>
    </row>
    <row r="8" spans="1:14">
      <c r="A8" s="35">
        <f>+A7+1</f>
        <v>2022</v>
      </c>
      <c r="B8" s="95">
        <v>3.5258611627970047</v>
      </c>
      <c r="C8" s="95">
        <v>3.282881357940747</v>
      </c>
      <c r="D8" s="95">
        <v>3.1439496076957107</v>
      </c>
      <c r="E8" s="95">
        <v>3.2039631575193996</v>
      </c>
      <c r="F8" s="95">
        <v>3.2549287833914224</v>
      </c>
      <c r="G8" s="95">
        <v>3.3113394434490724</v>
      </c>
      <c r="H8" s="95">
        <v>3.194286653062044</v>
      </c>
      <c r="I8" s="95">
        <v>3.2038256586660991</v>
      </c>
      <c r="J8" s="95">
        <v>3.1799972090613515</v>
      </c>
      <c r="K8" s="95">
        <v>3.3388170140549076</v>
      </c>
      <c r="L8" s="95">
        <v>3.358682939997061</v>
      </c>
      <c r="M8" s="95">
        <v>3.5760510123651783</v>
      </c>
      <c r="N8" s="93">
        <f>AVERAGE(B8:M8)</f>
        <v>3.2978819999999995</v>
      </c>
    </row>
    <row r="9" spans="1:14">
      <c r="A9" s="35">
        <f t="shared" ref="A9:A13" si="0">+A8+1</f>
        <v>2023</v>
      </c>
      <c r="B9" s="95">
        <v>3.315213890601576</v>
      </c>
      <c r="C9" s="95">
        <v>3.0867505487392686</v>
      </c>
      <c r="D9" s="95">
        <v>2.9561190669560897</v>
      </c>
      <c r="E9" s="95">
        <v>3.012547197507315</v>
      </c>
      <c r="F9" s="95">
        <v>3.0604679587150816</v>
      </c>
      <c r="G9" s="95">
        <v>3.1135084487305105</v>
      </c>
      <c r="H9" s="95">
        <v>3.0034488012550797</v>
      </c>
      <c r="I9" s="95">
        <v>3.0124179133162032</v>
      </c>
      <c r="J9" s="95">
        <v>2.9900130585945579</v>
      </c>
      <c r="K9" s="95">
        <v>3.1393444132073953</v>
      </c>
      <c r="L9" s="95">
        <v>3.1580234792829418</v>
      </c>
      <c r="M9" s="95">
        <v>3.3624052230939814</v>
      </c>
      <c r="N9" s="93">
        <f t="shared" ref="N9:N12" si="1">AVERAGE(B9:M9)</f>
        <v>3.1008549999999997</v>
      </c>
    </row>
    <row r="10" spans="1:14">
      <c r="A10" s="35">
        <f t="shared" si="0"/>
        <v>2024</v>
      </c>
      <c r="B10" s="95">
        <v>3.1562696950574227</v>
      </c>
      <c r="C10" s="95">
        <v>2.9387597707669282</v>
      </c>
      <c r="D10" s="95">
        <v>2.8143912682273</v>
      </c>
      <c r="E10" s="95">
        <v>2.8681140156230218</v>
      </c>
      <c r="F10" s="95">
        <v>2.9137372699152841</v>
      </c>
      <c r="G10" s="95">
        <v>2.9642347933846724</v>
      </c>
      <c r="H10" s="95">
        <v>2.8594518317301616</v>
      </c>
      <c r="I10" s="95">
        <v>2.8679909298168198</v>
      </c>
      <c r="J10" s="95">
        <v>2.8466602506167331</v>
      </c>
      <c r="K10" s="95">
        <v>2.9888320816477756</v>
      </c>
      <c r="L10" s="95">
        <v>3.006615600941466</v>
      </c>
      <c r="M10" s="95">
        <v>3.2011984922724133</v>
      </c>
      <c r="N10" s="93">
        <f t="shared" si="1"/>
        <v>2.9521879999999996</v>
      </c>
    </row>
    <row r="11" spans="1:14">
      <c r="A11" s="35">
        <f t="shared" si="0"/>
        <v>2025</v>
      </c>
      <c r="B11" s="95">
        <v>3.3123390028200355</v>
      </c>
      <c r="C11" s="95">
        <v>3.0840737798398647</v>
      </c>
      <c r="D11" s="95">
        <v>2.9535555790886967</v>
      </c>
      <c r="E11" s="95">
        <v>3.0099347762834596</v>
      </c>
      <c r="F11" s="95">
        <v>3.0578139815568508</v>
      </c>
      <c r="G11" s="95">
        <v>3.1108084759105505</v>
      </c>
      <c r="H11" s="95">
        <v>3.0008442699801328</v>
      </c>
      <c r="I11" s="95">
        <v>3.0098056042050363</v>
      </c>
      <c r="J11" s="95">
        <v>2.9874201785293626</v>
      </c>
      <c r="K11" s="95">
        <v>3.1366220359510852</v>
      </c>
      <c r="L11" s="95">
        <v>3.1552849039107325</v>
      </c>
      <c r="M11" s="95">
        <v>3.3594894119241907</v>
      </c>
      <c r="N11" s="93">
        <f t="shared" si="1"/>
        <v>3.0981660000000004</v>
      </c>
    </row>
    <row r="12" spans="1:14">
      <c r="A12" s="35">
        <f t="shared" si="0"/>
        <v>2026</v>
      </c>
      <c r="B12" s="95">
        <v>3.5136527791683667</v>
      </c>
      <c r="C12" s="95">
        <v>3.2715142980440239</v>
      </c>
      <c r="D12" s="95">
        <v>3.1330636025050222</v>
      </c>
      <c r="E12" s="95">
        <v>3.1928693538915822</v>
      </c>
      <c r="F12" s="95">
        <v>3.2436585099924513</v>
      </c>
      <c r="G12" s="95">
        <v>3.2998738467100912</v>
      </c>
      <c r="H12" s="95">
        <v>3.1832263545761319</v>
      </c>
      <c r="I12" s="95">
        <v>3.1927323311315456</v>
      </c>
      <c r="J12" s="95">
        <v>3.1689863881374158</v>
      </c>
      <c r="K12" s="95">
        <v>3.3272562755313664</v>
      </c>
      <c r="L12" s="95">
        <v>3.3470534152015023</v>
      </c>
      <c r="M12" s="95">
        <v>3.5636688451104983</v>
      </c>
      <c r="N12" s="93">
        <f t="shared" si="1"/>
        <v>3.2864629999999995</v>
      </c>
    </row>
    <row r="13" spans="1:14" ht="15.75" thickBot="1">
      <c r="A13" s="36">
        <f t="shared" si="0"/>
        <v>2027</v>
      </c>
      <c r="B13" s="96">
        <v>3.5136527791683667</v>
      </c>
      <c r="C13" s="96">
        <v>3.2715142980440239</v>
      </c>
      <c r="D13" s="96">
        <v>3.1330636025050222</v>
      </c>
      <c r="E13" s="96">
        <v>3.1928693538915822</v>
      </c>
      <c r="F13" s="96">
        <v>3.2436585099924513</v>
      </c>
      <c r="G13" s="96">
        <v>3.2998738467100912</v>
      </c>
      <c r="H13" s="96">
        <v>3.1832263545761319</v>
      </c>
      <c r="I13" s="96">
        <v>3.1927323311315456</v>
      </c>
      <c r="J13" s="96">
        <v>3.1689863881374158</v>
      </c>
      <c r="K13" s="96">
        <v>3.3272562755313664</v>
      </c>
      <c r="L13" s="96">
        <v>3.3470534152015023</v>
      </c>
      <c r="M13" s="96">
        <v>3.5636688451104983</v>
      </c>
      <c r="N13" s="94">
        <f>AVERAGE(B13:M13)</f>
        <v>3.2864629999999995</v>
      </c>
    </row>
    <row r="14" spans="1:14">
      <c r="B14" s="22"/>
      <c r="C14" s="22"/>
      <c r="D14" s="19"/>
      <c r="E14" s="19"/>
      <c r="F14" s="19"/>
      <c r="G14" s="19"/>
      <c r="H14" s="19"/>
      <c r="I14" s="19"/>
      <c r="J14" s="19"/>
      <c r="K14" s="19"/>
      <c r="L14" s="19"/>
      <c r="M14" s="19"/>
    </row>
    <row r="15" spans="1:14">
      <c r="B15" s="22"/>
      <c r="C15" s="22"/>
    </row>
    <row r="16" spans="1:14">
      <c r="B16" s="22"/>
      <c r="C16" s="22"/>
    </row>
    <row r="17" spans="2:3">
      <c r="B17" s="22"/>
      <c r="C17" s="22"/>
    </row>
    <row r="18" spans="2:3">
      <c r="B18" s="22"/>
      <c r="C18" s="22"/>
    </row>
    <row r="19" spans="2:3">
      <c r="B19" s="22"/>
      <c r="C19" s="22"/>
    </row>
    <row r="20" spans="2:3">
      <c r="B20" s="22"/>
      <c r="C20" s="22"/>
    </row>
    <row r="21" spans="2:3">
      <c r="B21" s="22"/>
      <c r="C21" s="22"/>
    </row>
    <row r="22" spans="2:3">
      <c r="B22" s="22"/>
      <c r="C22" s="22"/>
    </row>
  </sheetData>
  <mergeCells count="1">
    <mergeCell ref="B5:M5"/>
  </mergeCells>
  <hyperlinks>
    <hyperlink ref="D1" location="Index!A1" display="Back" xr:uid="{00000000-0004-0000-0C00-000000000000}"/>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J48"/>
  <sheetViews>
    <sheetView workbookViewId="0">
      <selection activeCell="B7" sqref="B7"/>
    </sheetView>
  </sheetViews>
  <sheetFormatPr defaultRowHeight="15"/>
  <cols>
    <col min="1" max="1" width="17.28515625" bestFit="1" customWidth="1"/>
    <col min="2" max="2" width="28.28515625" customWidth="1"/>
    <col min="3" max="3" width="14.7109375" customWidth="1"/>
    <col min="4" max="4" width="14" customWidth="1"/>
    <col min="5" max="5" width="14.85546875" customWidth="1"/>
    <col min="6" max="6" width="15.42578125" customWidth="1"/>
    <col min="7" max="7" width="16.42578125" customWidth="1"/>
    <col min="8" max="8" width="14.42578125" customWidth="1"/>
    <col min="9" max="9" width="16.7109375" customWidth="1"/>
    <col min="10" max="10" width="31.42578125" customWidth="1"/>
  </cols>
  <sheetData>
    <row r="1" spans="1:10">
      <c r="A1" s="78" t="s">
        <v>117</v>
      </c>
      <c r="B1" s="75">
        <v>44519</v>
      </c>
      <c r="C1" s="2" t="s">
        <v>17</v>
      </c>
    </row>
    <row r="2" spans="1:10">
      <c r="A2" t="s">
        <v>18</v>
      </c>
      <c r="B2" s="23" t="s">
        <v>160</v>
      </c>
    </row>
    <row r="3" spans="1:10" s="22" customFormat="1">
      <c r="B3" s="23"/>
    </row>
    <row r="4" spans="1:10" s="22" customFormat="1" ht="15.75" thickBot="1">
      <c r="B4" s="23"/>
    </row>
    <row r="5" spans="1:10" s="22" customFormat="1">
      <c r="A5" s="311" t="s">
        <v>758</v>
      </c>
      <c r="B5" s="306"/>
      <c r="C5" s="306"/>
      <c r="D5" s="306"/>
      <c r="E5" s="306"/>
      <c r="F5" s="306"/>
      <c r="G5" s="306"/>
      <c r="H5" s="306"/>
      <c r="I5" s="306"/>
      <c r="J5" s="307"/>
    </row>
    <row r="6" spans="1:10" s="22" customFormat="1" ht="15.75">
      <c r="A6" s="105" t="s">
        <v>71</v>
      </c>
      <c r="B6" s="105" t="s">
        <v>21</v>
      </c>
      <c r="C6" s="105" t="s">
        <v>22</v>
      </c>
      <c r="D6" s="105" t="s">
        <v>23</v>
      </c>
      <c r="E6" s="105" t="s">
        <v>25</v>
      </c>
      <c r="F6" s="105" t="s">
        <v>24</v>
      </c>
      <c r="G6" s="105" t="s">
        <v>26</v>
      </c>
      <c r="H6" s="105" t="s">
        <v>27</v>
      </c>
      <c r="I6" s="105" t="s">
        <v>28</v>
      </c>
      <c r="J6" s="105" t="s">
        <v>72</v>
      </c>
    </row>
    <row r="7" spans="1:10" s="22" customFormat="1">
      <c r="A7" s="106">
        <v>2023</v>
      </c>
      <c r="B7" s="104">
        <v>24782.89</v>
      </c>
      <c r="C7" s="104">
        <v>3230.5800000000008</v>
      </c>
      <c r="D7" s="104">
        <v>8239.5299999999988</v>
      </c>
      <c r="E7" s="104">
        <v>2231.4300000000007</v>
      </c>
      <c r="F7" s="104">
        <v>28498.229999999952</v>
      </c>
      <c r="G7" s="104">
        <v>14755.59</v>
      </c>
      <c r="H7" s="104">
        <v>7235.1500000000106</v>
      </c>
      <c r="I7" s="104">
        <v>2352.89</v>
      </c>
      <c r="J7" s="104">
        <v>91326.28999999995</v>
      </c>
    </row>
    <row r="8" spans="1:10" s="22" customFormat="1">
      <c r="A8" s="106">
        <v>2024</v>
      </c>
      <c r="B8" s="104">
        <v>24902.540000000008</v>
      </c>
      <c r="C8" s="104">
        <v>3273.5199999999968</v>
      </c>
      <c r="D8" s="104">
        <v>8500.6800000000021</v>
      </c>
      <c r="E8" s="104">
        <v>2250.3200000000011</v>
      </c>
      <c r="F8" s="104">
        <v>29077.739999999958</v>
      </c>
      <c r="G8" s="104">
        <v>15003.439999999993</v>
      </c>
      <c r="H8" s="104">
        <v>7602.0200000000104</v>
      </c>
      <c r="I8" s="104">
        <v>2372.2400000000011</v>
      </c>
      <c r="J8" s="104">
        <v>92982.499999999956</v>
      </c>
    </row>
    <row r="9" spans="1:10" s="22" customFormat="1">
      <c r="A9" s="106">
        <v>2026</v>
      </c>
      <c r="B9" s="104">
        <v>25052.609999999997</v>
      </c>
      <c r="C9" s="104">
        <v>3353.8800000000019</v>
      </c>
      <c r="D9" s="104">
        <v>8817.5099999999966</v>
      </c>
      <c r="E9" s="104">
        <v>2304.5099999999993</v>
      </c>
      <c r="F9" s="104">
        <v>30304.749999999978</v>
      </c>
      <c r="G9" s="104">
        <v>15521.539999999992</v>
      </c>
      <c r="H9" s="104">
        <v>8035.4699999999921</v>
      </c>
      <c r="I9" s="104">
        <v>2411.5599999999986</v>
      </c>
      <c r="J9" s="104">
        <v>95801.829999999958</v>
      </c>
    </row>
    <row r="10" spans="1:10" s="22" customFormat="1">
      <c r="A10" s="106">
        <v>2027</v>
      </c>
      <c r="B10" s="104">
        <v>25152.090000000007</v>
      </c>
      <c r="C10" s="104">
        <v>3392.6600000000021</v>
      </c>
      <c r="D10" s="104">
        <v>8963.909999999998</v>
      </c>
      <c r="E10" s="104">
        <v>2330.8899999999994</v>
      </c>
      <c r="F10" s="104">
        <v>31013.499999999942</v>
      </c>
      <c r="G10" s="104">
        <v>15757.169999999996</v>
      </c>
      <c r="H10" s="104">
        <v>8140.1700000000073</v>
      </c>
      <c r="I10" s="104">
        <v>2427.6600000000003</v>
      </c>
      <c r="J10" s="104">
        <v>97178.049999999974</v>
      </c>
    </row>
    <row r="11" spans="1:10" s="22" customFormat="1" ht="15.75" thickBot="1">
      <c r="B11" s="23"/>
    </row>
    <row r="12" spans="1:10">
      <c r="A12" s="305" t="s">
        <v>125</v>
      </c>
      <c r="B12" s="306"/>
      <c r="C12" s="306"/>
      <c r="D12" s="306"/>
      <c r="E12" s="306"/>
      <c r="F12" s="306"/>
      <c r="G12" s="306"/>
      <c r="H12" s="306"/>
      <c r="I12" s="306"/>
      <c r="J12" s="307"/>
    </row>
    <row r="13" spans="1:10" s="22" customFormat="1" ht="15.75">
      <c r="A13" s="105" t="s">
        <v>126</v>
      </c>
      <c r="B13" s="105" t="s">
        <v>127</v>
      </c>
      <c r="C13" s="105" t="s">
        <v>128</v>
      </c>
      <c r="D13" s="105" t="s">
        <v>129</v>
      </c>
      <c r="E13" s="105" t="s">
        <v>130</v>
      </c>
      <c r="F13" s="105" t="s">
        <v>131</v>
      </c>
      <c r="G13" s="105" t="s">
        <v>132</v>
      </c>
      <c r="H13" s="105" t="s">
        <v>774</v>
      </c>
      <c r="I13" s="105" t="s">
        <v>133</v>
      </c>
      <c r="J13" s="105" t="s">
        <v>134</v>
      </c>
    </row>
    <row r="14" spans="1:10">
      <c r="A14" s="106">
        <v>2023</v>
      </c>
      <c r="B14" s="107">
        <v>22775.35606315828</v>
      </c>
      <c r="C14" s="107">
        <v>2896.5351214447351</v>
      </c>
      <c r="D14" s="107">
        <v>5737.1763908725461</v>
      </c>
      <c r="E14" s="107">
        <v>2103.3871180298356</v>
      </c>
      <c r="F14" s="107">
        <v>27201.681737257397</v>
      </c>
      <c r="G14" s="107">
        <v>13986.312036036763</v>
      </c>
      <c r="H14" s="107">
        <v>7106.5439046897154</v>
      </c>
      <c r="I14" s="107">
        <v>2343.1797234394203</v>
      </c>
      <c r="J14" s="107">
        <v>84150.172094928683</v>
      </c>
    </row>
    <row r="15" spans="1:10">
      <c r="A15" s="106">
        <v>2024</v>
      </c>
      <c r="B15" s="107">
        <v>22990.624613873661</v>
      </c>
      <c r="C15" s="107">
        <v>2940.1403533559428</v>
      </c>
      <c r="D15" s="107">
        <v>5961.6212786226315</v>
      </c>
      <c r="E15" s="107">
        <v>2104.7399086040109</v>
      </c>
      <c r="F15" s="107">
        <v>27431.460411305034</v>
      </c>
      <c r="G15" s="107">
        <v>14060.938005442773</v>
      </c>
      <c r="H15" s="107">
        <v>7320.3603183991791</v>
      </c>
      <c r="I15" s="107">
        <v>2371.513194750436</v>
      </c>
      <c r="J15" s="107">
        <v>85181.39808435367</v>
      </c>
    </row>
    <row r="16" spans="1:10">
      <c r="A16" s="106">
        <v>2026</v>
      </c>
      <c r="B16" s="107">
        <v>23368.140211089838</v>
      </c>
      <c r="C16" s="107">
        <v>3023.0866547956948</v>
      </c>
      <c r="D16" s="107">
        <v>6417.6312098199041</v>
      </c>
      <c r="E16" s="107">
        <v>2107.6615060996596</v>
      </c>
      <c r="F16" s="107">
        <v>27870.683094507865</v>
      </c>
      <c r="G16" s="107">
        <v>14200.032108968715</v>
      </c>
      <c r="H16" s="107">
        <v>7432.9493784980114</v>
      </c>
      <c r="I16" s="107">
        <v>2432.8639902498212</v>
      </c>
      <c r="J16" s="107">
        <v>86853.04815402953</v>
      </c>
    </row>
    <row r="17" spans="1:10">
      <c r="A17" s="106">
        <v>2027</v>
      </c>
      <c r="B17" s="107">
        <v>23555.701368637427</v>
      </c>
      <c r="C17" s="107">
        <v>3062.1183872413376</v>
      </c>
      <c r="D17" s="107">
        <v>6647.8938661058573</v>
      </c>
      <c r="E17" s="107">
        <v>2109.224774078652</v>
      </c>
      <c r="F17" s="107">
        <v>28078.866983814147</v>
      </c>
      <c r="G17" s="107">
        <v>14265.839907255551</v>
      </c>
      <c r="H17" s="107">
        <v>7488.3622707511095</v>
      </c>
      <c r="I17" s="107">
        <v>2466.8283230371921</v>
      </c>
      <c r="J17" s="107">
        <v>87674.835880921266</v>
      </c>
    </row>
    <row r="18" spans="1:10" ht="15.75" thickBot="1">
      <c r="A18" s="18"/>
      <c r="B18" s="32"/>
      <c r="C18" s="32"/>
      <c r="D18" s="32"/>
      <c r="E18" s="32"/>
      <c r="F18" s="32"/>
      <c r="G18" s="32"/>
      <c r="H18" s="32"/>
      <c r="I18" s="32"/>
      <c r="J18" s="32"/>
    </row>
    <row r="19" spans="1:10">
      <c r="A19" s="308" t="s">
        <v>759</v>
      </c>
      <c r="B19" s="309"/>
      <c r="C19" s="309"/>
      <c r="D19" s="309"/>
      <c r="E19" s="309"/>
      <c r="F19" s="309"/>
      <c r="G19" s="309"/>
      <c r="H19" s="309"/>
      <c r="I19" s="309"/>
      <c r="J19" s="310"/>
    </row>
    <row r="20" spans="1:10" s="22" customFormat="1" ht="15.75">
      <c r="A20" s="105" t="s">
        <v>71</v>
      </c>
      <c r="B20" s="105" t="s">
        <v>21</v>
      </c>
      <c r="C20" s="105" t="s">
        <v>22</v>
      </c>
      <c r="D20" s="105" t="s">
        <v>23</v>
      </c>
      <c r="E20" s="105" t="s">
        <v>25</v>
      </c>
      <c r="F20" s="105" t="s">
        <v>24</v>
      </c>
      <c r="G20" s="105" t="s">
        <v>26</v>
      </c>
      <c r="H20" s="105" t="s">
        <v>27</v>
      </c>
      <c r="I20" s="105" t="s">
        <v>28</v>
      </c>
      <c r="J20" s="105" t="s">
        <v>73</v>
      </c>
    </row>
    <row r="21" spans="1:10">
      <c r="A21" s="106">
        <v>2023</v>
      </c>
      <c r="B21" s="107">
        <v>28206.3</v>
      </c>
      <c r="C21" s="107">
        <v>3090.86</v>
      </c>
      <c r="D21" s="107">
        <v>6907.87</v>
      </c>
      <c r="E21" s="107">
        <v>2188.58</v>
      </c>
      <c r="F21" s="107">
        <v>28771.01</v>
      </c>
      <c r="G21" s="107">
        <v>14685.59</v>
      </c>
      <c r="H21" s="107">
        <v>7599.37</v>
      </c>
      <c r="I21" s="107">
        <v>2505.88</v>
      </c>
      <c r="J21" s="111">
        <f>SUM(B21:I21)</f>
        <v>93955.459999999992</v>
      </c>
    </row>
    <row r="22" spans="1:10">
      <c r="A22" s="106">
        <v>2024</v>
      </c>
      <c r="B22" s="107">
        <v>28433.86</v>
      </c>
      <c r="C22" s="107">
        <v>3136.65</v>
      </c>
      <c r="D22" s="107">
        <v>7509.17</v>
      </c>
      <c r="E22" s="107">
        <v>2191.7600000000002</v>
      </c>
      <c r="F22" s="107">
        <v>29142.32</v>
      </c>
      <c r="G22" s="107">
        <v>14763.98</v>
      </c>
      <c r="H22" s="107">
        <v>7890.72</v>
      </c>
      <c r="I22" s="107">
        <v>2544.54</v>
      </c>
      <c r="J22" s="111">
        <f t="shared" ref="J22:J24" si="0">SUM(B22:I22)</f>
        <v>95613</v>
      </c>
    </row>
    <row r="23" spans="1:10">
      <c r="A23" s="106">
        <v>2026</v>
      </c>
      <c r="B23" s="107">
        <v>28831.24</v>
      </c>
      <c r="C23" s="107">
        <v>3223.74</v>
      </c>
      <c r="D23" s="107">
        <v>8287.86</v>
      </c>
      <c r="E23" s="107">
        <v>2201.7800000000002</v>
      </c>
      <c r="F23" s="107">
        <v>29660.11</v>
      </c>
      <c r="G23" s="107">
        <v>14910.04</v>
      </c>
      <c r="H23" s="107">
        <v>8243.84</v>
      </c>
      <c r="I23" s="107">
        <v>2611.7800000000002</v>
      </c>
      <c r="J23" s="111">
        <f t="shared" si="0"/>
        <v>97970.390000000014</v>
      </c>
    </row>
    <row r="24" spans="1:10">
      <c r="A24" s="106">
        <v>2027</v>
      </c>
      <c r="B24" s="107">
        <v>29028.87</v>
      </c>
      <c r="C24" s="107">
        <v>3264.73</v>
      </c>
      <c r="D24" s="107">
        <v>8714.07</v>
      </c>
      <c r="E24" s="107">
        <v>2207.36</v>
      </c>
      <c r="F24" s="107">
        <v>29887.33</v>
      </c>
      <c r="G24" s="107">
        <v>14981.1</v>
      </c>
      <c r="H24" s="107">
        <v>8315.7199999999993</v>
      </c>
      <c r="I24" s="107">
        <v>2659.35</v>
      </c>
      <c r="J24" s="111">
        <f t="shared" si="0"/>
        <v>99058.530000000013</v>
      </c>
    </row>
    <row r="25" spans="1:10" s="110" customFormat="1" ht="15.75" thickBot="1">
      <c r="A25" s="108"/>
      <c r="B25" s="109"/>
      <c r="C25" s="109"/>
      <c r="D25" s="109"/>
      <c r="E25" s="109"/>
      <c r="F25" s="109"/>
      <c r="G25" s="109"/>
      <c r="H25" s="109"/>
      <c r="I25" s="109"/>
      <c r="J25" s="109"/>
    </row>
    <row r="26" spans="1:10">
      <c r="A26" s="305" t="s">
        <v>158</v>
      </c>
      <c r="B26" s="306"/>
      <c r="C26" s="306"/>
      <c r="D26" s="306"/>
      <c r="E26" s="306"/>
      <c r="F26" s="306"/>
      <c r="G26" s="306"/>
      <c r="H26" s="306"/>
      <c r="I26" s="306"/>
      <c r="J26" s="307"/>
    </row>
    <row r="27" spans="1:10">
      <c r="A27" s="28" t="s">
        <v>71</v>
      </c>
      <c r="B27" s="29" t="s">
        <v>21</v>
      </c>
      <c r="C27" s="29" t="s">
        <v>22</v>
      </c>
      <c r="D27" s="29" t="s">
        <v>23</v>
      </c>
      <c r="E27" s="29" t="s">
        <v>25</v>
      </c>
      <c r="F27" s="29" t="s">
        <v>24</v>
      </c>
      <c r="G27" s="29" t="s">
        <v>26</v>
      </c>
      <c r="H27" s="29" t="s">
        <v>27</v>
      </c>
      <c r="I27" s="29" t="s">
        <v>28</v>
      </c>
      <c r="J27" s="30" t="s">
        <v>73</v>
      </c>
    </row>
    <row r="28" spans="1:10" ht="15.75" thickBot="1">
      <c r="A28" s="31">
        <v>2024</v>
      </c>
      <c r="B28" s="107">
        <v>15074.45</v>
      </c>
      <c r="C28" s="107">
        <v>1285.0899999999999</v>
      </c>
      <c r="D28" s="107">
        <v>4304.7700000000004</v>
      </c>
      <c r="E28" s="107">
        <v>980.27</v>
      </c>
      <c r="F28" s="107">
        <v>10603.24</v>
      </c>
      <c r="G28" s="107">
        <v>5357.5</v>
      </c>
      <c r="H28" s="107">
        <v>4078.91</v>
      </c>
      <c r="I28" s="107">
        <v>1230.18</v>
      </c>
      <c r="J28" s="124">
        <f>SUM(B28:I28)</f>
        <v>42914.409999999996</v>
      </c>
    </row>
    <row r="31" spans="1:10">
      <c r="B31" s="22"/>
      <c r="C31" s="22"/>
      <c r="D31" s="22"/>
      <c r="E31" s="22"/>
      <c r="F31" s="22"/>
      <c r="G31" s="22"/>
      <c r="H31" s="22"/>
      <c r="I31" s="22"/>
    </row>
    <row r="32" spans="1:10">
      <c r="A32" s="22"/>
      <c r="B32" s="22"/>
      <c r="C32" s="22"/>
      <c r="D32" s="22"/>
      <c r="E32" s="22"/>
      <c r="F32" s="22"/>
      <c r="G32" s="22"/>
      <c r="H32" s="22"/>
      <c r="I32" s="22"/>
      <c r="J32" s="22"/>
    </row>
    <row r="33" spans="1:10">
      <c r="A33" s="22"/>
      <c r="B33" s="22"/>
      <c r="C33" s="22"/>
      <c r="D33" s="22"/>
      <c r="E33" s="22"/>
      <c r="F33" s="22"/>
      <c r="G33" s="22"/>
      <c r="H33" s="22"/>
      <c r="I33" s="22"/>
      <c r="J33" s="22"/>
    </row>
    <row r="34" spans="1:10">
      <c r="A34" s="22"/>
      <c r="B34" s="22"/>
      <c r="C34" s="22"/>
      <c r="D34" s="22"/>
      <c r="E34" s="22"/>
      <c r="F34" s="22"/>
      <c r="G34" s="22"/>
      <c r="H34" s="22"/>
      <c r="I34" s="22"/>
      <c r="J34" s="22"/>
    </row>
    <row r="35" spans="1:10">
      <c r="A35" s="22"/>
      <c r="B35" s="22"/>
      <c r="C35" s="22"/>
      <c r="D35" s="22"/>
      <c r="E35" s="22"/>
      <c r="F35" s="22"/>
      <c r="G35" s="22"/>
      <c r="H35" s="22"/>
      <c r="I35" s="22"/>
      <c r="J35" s="22"/>
    </row>
    <row r="36" spans="1:10">
      <c r="A36" s="22"/>
      <c r="B36" s="22"/>
      <c r="C36" s="22"/>
      <c r="D36" s="22"/>
      <c r="E36" s="22"/>
      <c r="F36" s="22"/>
      <c r="G36" s="22"/>
      <c r="H36" s="22"/>
      <c r="I36" s="22"/>
      <c r="J36" s="22"/>
    </row>
    <row r="37" spans="1:10">
      <c r="A37" s="22"/>
      <c r="B37" s="22"/>
      <c r="C37" s="22"/>
      <c r="D37" s="22"/>
      <c r="E37" s="22"/>
      <c r="F37" s="22"/>
      <c r="G37" s="22"/>
      <c r="H37" s="22"/>
      <c r="I37" s="22"/>
      <c r="J37" s="22"/>
    </row>
    <row r="38" spans="1:10">
      <c r="B38" s="22"/>
      <c r="C38" s="22"/>
    </row>
    <row r="39" spans="1:10">
      <c r="A39" s="22"/>
      <c r="B39" s="22"/>
      <c r="C39" s="22"/>
    </row>
    <row r="40" spans="1:10">
      <c r="A40" s="22"/>
      <c r="B40" s="22"/>
    </row>
    <row r="41" spans="1:10">
      <c r="A41" s="22"/>
      <c r="B41" s="22"/>
    </row>
    <row r="42" spans="1:10">
      <c r="A42" s="22"/>
      <c r="B42" s="22"/>
    </row>
    <row r="43" spans="1:10">
      <c r="A43" s="22"/>
      <c r="B43" s="22"/>
    </row>
    <row r="44" spans="1:10">
      <c r="A44" s="22"/>
      <c r="B44" s="22"/>
    </row>
    <row r="45" spans="1:10">
      <c r="A45" s="22"/>
      <c r="B45" s="22"/>
    </row>
    <row r="46" spans="1:10">
      <c r="A46" s="22"/>
      <c r="B46" s="22"/>
    </row>
    <row r="47" spans="1:10">
      <c r="A47" s="22"/>
      <c r="B47" s="22"/>
    </row>
    <row r="48" spans="1:10">
      <c r="A48" s="22"/>
      <c r="B48" s="22"/>
    </row>
  </sheetData>
  <mergeCells count="4">
    <mergeCell ref="A12:J12"/>
    <mergeCell ref="A19:J19"/>
    <mergeCell ref="A26:J26"/>
    <mergeCell ref="A5:J5"/>
  </mergeCells>
  <hyperlinks>
    <hyperlink ref="C1" location="Index!A1" display="Back" xr:uid="{00000000-0004-0000-0D00-000000000000}"/>
  </hyperlinks>
  <pageMargins left="0.7" right="0.7" top="0.75" bottom="0.75" header="0.3" footer="0.3"/>
  <pageSetup orientation="portrait" horizontalDpi="90" verticalDpi="9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8"/>
  <dimension ref="A1:J21"/>
  <sheetViews>
    <sheetView workbookViewId="0">
      <selection activeCell="C1" sqref="C1"/>
    </sheetView>
  </sheetViews>
  <sheetFormatPr defaultRowHeight="15"/>
  <cols>
    <col min="1" max="1" width="20.5703125" style="22" bestFit="1" customWidth="1"/>
    <col min="2" max="2" width="37" style="22" customWidth="1"/>
    <col min="3" max="5" width="11" style="22" customWidth="1"/>
    <col min="6" max="7" width="14.5703125" style="22" bestFit="1" customWidth="1"/>
    <col min="8" max="9" width="11" style="22" customWidth="1"/>
    <col min="10" max="10" width="44.140625" style="22" customWidth="1"/>
    <col min="11" max="16384" width="9.140625" style="22"/>
  </cols>
  <sheetData>
    <row r="1" spans="1:10">
      <c r="A1" s="22" t="s">
        <v>16</v>
      </c>
      <c r="B1" s="48">
        <v>44529</v>
      </c>
      <c r="C1" s="2" t="s">
        <v>17</v>
      </c>
    </row>
    <row r="2" spans="1:10">
      <c r="A2" s="22" t="s">
        <v>18</v>
      </c>
      <c r="B2" s="22" t="s">
        <v>160</v>
      </c>
    </row>
    <row r="4" spans="1:10" ht="50.25" customHeight="1">
      <c r="A4" s="330" t="s">
        <v>776</v>
      </c>
      <c r="B4" s="330"/>
      <c r="C4" s="330"/>
      <c r="D4" s="330"/>
      <c r="E4" s="330"/>
      <c r="F4" s="330"/>
      <c r="G4" s="330"/>
      <c r="H4" s="330"/>
      <c r="I4" s="330"/>
      <c r="J4" s="330"/>
    </row>
    <row r="5" spans="1:10">
      <c r="A5" s="50"/>
      <c r="B5" s="50"/>
      <c r="C5" s="50"/>
      <c r="D5" s="50"/>
      <c r="E5" s="50"/>
      <c r="F5" s="50"/>
    </row>
    <row r="6" spans="1:10">
      <c r="A6" s="50"/>
      <c r="B6" s="50"/>
      <c r="C6" s="50"/>
      <c r="D6" s="50"/>
      <c r="E6" s="50"/>
      <c r="F6" s="50"/>
    </row>
    <row r="7" spans="1:10">
      <c r="A7" s="50" t="s">
        <v>760</v>
      </c>
      <c r="B7" s="50" t="s">
        <v>775</v>
      </c>
      <c r="C7" s="50"/>
      <c r="D7" s="50"/>
      <c r="E7" s="50"/>
      <c r="F7" s="50"/>
    </row>
    <row r="8" spans="1:10" ht="15.75" thickBot="1"/>
    <row r="9" spans="1:10" ht="15" customHeight="1">
      <c r="A9" s="326" t="s">
        <v>71</v>
      </c>
      <c r="B9" s="328" t="s">
        <v>761</v>
      </c>
      <c r="C9" s="328" t="s">
        <v>762</v>
      </c>
      <c r="D9" s="312" t="s">
        <v>763</v>
      </c>
      <c r="E9" s="313"/>
      <c r="F9" s="314"/>
      <c r="G9" s="315" t="s">
        <v>764</v>
      </c>
      <c r="H9" s="317" t="s">
        <v>765</v>
      </c>
      <c r="I9" s="318"/>
    </row>
    <row r="10" spans="1:10">
      <c r="A10" s="327"/>
      <c r="B10" s="329"/>
      <c r="C10" s="329"/>
      <c r="D10" s="247" t="s">
        <v>766</v>
      </c>
      <c r="E10" s="247" t="s">
        <v>767</v>
      </c>
      <c r="F10" s="247" t="s">
        <v>768</v>
      </c>
      <c r="G10" s="316"/>
      <c r="H10" s="319"/>
      <c r="I10" s="320"/>
    </row>
    <row r="11" spans="1:10">
      <c r="A11" s="248">
        <v>2023</v>
      </c>
      <c r="B11" s="249">
        <v>85300</v>
      </c>
      <c r="C11" s="249">
        <v>-820</v>
      </c>
      <c r="D11" s="250">
        <v>3329</v>
      </c>
      <c r="E11" s="250">
        <v>1278</v>
      </c>
      <c r="F11" s="250">
        <v>5235</v>
      </c>
      <c r="G11" s="250">
        <v>13905</v>
      </c>
      <c r="H11" s="324">
        <f>SUM(D11:G11)</f>
        <v>23747</v>
      </c>
      <c r="I11" s="325"/>
    </row>
    <row r="12" spans="1:10" ht="15.75" thickBot="1">
      <c r="A12" s="251">
        <v>2026</v>
      </c>
      <c r="B12" s="252">
        <v>88536</v>
      </c>
      <c r="C12" s="252">
        <v>-820</v>
      </c>
      <c r="D12" s="253">
        <v>3329</v>
      </c>
      <c r="E12" s="253">
        <v>1278</v>
      </c>
      <c r="F12" s="253">
        <v>5235</v>
      </c>
      <c r="G12" s="254">
        <v>13905</v>
      </c>
      <c r="H12" s="322">
        <f>SUM(D12:G12)</f>
        <v>23747</v>
      </c>
      <c r="I12" s="323"/>
    </row>
    <row r="14" spans="1:10">
      <c r="A14" s="50" t="s">
        <v>769</v>
      </c>
      <c r="B14" s="50" t="s">
        <v>771</v>
      </c>
      <c r="C14" s="50"/>
      <c r="D14" s="50"/>
      <c r="E14" s="50"/>
    </row>
    <row r="15" spans="1:10" ht="15.75" thickBot="1"/>
    <row r="16" spans="1:10" ht="15" customHeight="1" thickBot="1">
      <c r="A16" s="326" t="s">
        <v>55</v>
      </c>
      <c r="B16" s="328" t="s">
        <v>761</v>
      </c>
      <c r="C16" s="328" t="s">
        <v>762</v>
      </c>
      <c r="D16" s="312" t="s">
        <v>763</v>
      </c>
      <c r="E16" s="313"/>
      <c r="F16" s="314"/>
      <c r="G16" s="315" t="s">
        <v>764</v>
      </c>
      <c r="H16" s="317" t="s">
        <v>765</v>
      </c>
      <c r="I16" s="318"/>
      <c r="J16" s="321" t="s">
        <v>772</v>
      </c>
    </row>
    <row r="17" spans="1:10" ht="15.75" thickBot="1">
      <c r="A17" s="327"/>
      <c r="B17" s="329"/>
      <c r="C17" s="329"/>
      <c r="D17" s="247" t="s">
        <v>766</v>
      </c>
      <c r="E17" s="247" t="s">
        <v>767</v>
      </c>
      <c r="F17" s="247" t="s">
        <v>768</v>
      </c>
      <c r="G17" s="316"/>
      <c r="H17" s="319"/>
      <c r="I17" s="320"/>
      <c r="J17" s="321"/>
    </row>
    <row r="18" spans="1:10" ht="15.75" thickBot="1">
      <c r="A18" s="251">
        <v>2024</v>
      </c>
      <c r="B18" s="252">
        <v>58290</v>
      </c>
      <c r="C18" s="252">
        <v>0</v>
      </c>
      <c r="D18" s="253">
        <v>0</v>
      </c>
      <c r="E18" s="253">
        <v>0</v>
      </c>
      <c r="F18" s="253">
        <v>0</v>
      </c>
      <c r="G18" s="253">
        <v>0</v>
      </c>
      <c r="H18" s="322">
        <v>0</v>
      </c>
      <c r="I18" s="323"/>
      <c r="J18" s="255">
        <v>14043</v>
      </c>
    </row>
    <row r="21" spans="1:10">
      <c r="A21" s="22" t="s">
        <v>770</v>
      </c>
    </row>
  </sheetData>
  <mergeCells count="17">
    <mergeCell ref="H18:I18"/>
    <mergeCell ref="H11:I11"/>
    <mergeCell ref="H12:I12"/>
    <mergeCell ref="A16:A17"/>
    <mergeCell ref="B16:B17"/>
    <mergeCell ref="C16:C17"/>
    <mergeCell ref="D16:F16"/>
    <mergeCell ref="G16:G17"/>
    <mergeCell ref="H16:I17"/>
    <mergeCell ref="D9:F9"/>
    <mergeCell ref="G9:G10"/>
    <mergeCell ref="H9:I10"/>
    <mergeCell ref="A4:J4"/>
    <mergeCell ref="J16:J17"/>
    <mergeCell ref="A9:A10"/>
    <mergeCell ref="B9:B10"/>
    <mergeCell ref="C9:C10"/>
  </mergeCells>
  <hyperlinks>
    <hyperlink ref="C1" location="Index!A1" display="Back" xr:uid="{00000000-0004-0000-0E00-000000000000}"/>
  </hyperlinks>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13"/>
  <sheetViews>
    <sheetView workbookViewId="0">
      <selection activeCell="A8" sqref="A8"/>
    </sheetView>
  </sheetViews>
  <sheetFormatPr defaultRowHeight="15"/>
  <cols>
    <col min="1" max="1" width="41.5703125" style="22" bestFit="1" customWidth="1"/>
    <col min="2" max="2" width="27.42578125" style="23" bestFit="1" customWidth="1"/>
    <col min="3" max="3" width="9.140625" style="22" customWidth="1"/>
    <col min="4" max="16384" width="9.140625" style="22"/>
  </cols>
  <sheetData>
    <row r="1" spans="1:4">
      <c r="A1" s="22" t="s">
        <v>16</v>
      </c>
      <c r="B1" s="75">
        <v>44391</v>
      </c>
      <c r="D1" s="2" t="s">
        <v>17</v>
      </c>
    </row>
    <row r="2" spans="1:4">
      <c r="A2" s="22" t="s">
        <v>18</v>
      </c>
      <c r="B2" s="23" t="s">
        <v>160</v>
      </c>
    </row>
    <row r="3" spans="1:4" ht="15.75" thickBot="1"/>
    <row r="4" spans="1:4" ht="30.75" thickBot="1">
      <c r="A4" s="173" t="s">
        <v>214</v>
      </c>
      <c r="B4" s="172" t="s">
        <v>145</v>
      </c>
    </row>
    <row r="5" spans="1:4" ht="15.75" thickBot="1"/>
    <row r="6" spans="1:4" ht="15.75" thickBot="1">
      <c r="A6" s="171" t="s">
        <v>215</v>
      </c>
    </row>
    <row r="7" spans="1:4">
      <c r="A7" s="169" t="s">
        <v>146</v>
      </c>
    </row>
    <row r="8" spans="1:4">
      <c r="A8" s="169" t="s">
        <v>148</v>
      </c>
    </row>
    <row r="9" spans="1:4">
      <c r="A9" s="169" t="s">
        <v>149</v>
      </c>
    </row>
    <row r="10" spans="1:4" ht="15.75" thickBot="1">
      <c r="A10" s="170" t="s">
        <v>150</v>
      </c>
    </row>
    <row r="11" spans="1:4" ht="15.75" thickBot="1"/>
    <row r="12" spans="1:4" ht="15.75" thickBot="1">
      <c r="A12" s="171" t="s">
        <v>216</v>
      </c>
    </row>
    <row r="13" spans="1:4" ht="15.75" thickBot="1">
      <c r="A13" s="170" t="s">
        <v>147</v>
      </c>
    </row>
  </sheetData>
  <hyperlinks>
    <hyperlink ref="D1" location="Index!A1" display="Back"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T66"/>
  <sheetViews>
    <sheetView zoomScale="70" zoomScaleNormal="70" workbookViewId="0">
      <selection activeCell="L38" sqref="L38"/>
    </sheetView>
  </sheetViews>
  <sheetFormatPr defaultRowHeight="15"/>
  <cols>
    <col min="1" max="1" width="22" style="100" bestFit="1" customWidth="1"/>
    <col min="2" max="2" width="37.28515625" style="100" customWidth="1"/>
    <col min="3" max="3" width="47.7109375" style="99" customWidth="1"/>
    <col min="4" max="4" width="37.7109375" style="100" customWidth="1"/>
    <col min="5" max="5" width="17.28515625" style="100" customWidth="1"/>
    <col min="6" max="6" width="14.85546875" style="100" customWidth="1"/>
    <col min="7" max="7" width="20.28515625" style="100" customWidth="1"/>
    <col min="8" max="8" width="35.28515625" style="100" customWidth="1"/>
    <col min="9" max="9" width="28.28515625" style="100" customWidth="1"/>
    <col min="10" max="10" width="45.140625" style="100" customWidth="1"/>
    <col min="11" max="11" width="36.140625" style="100" customWidth="1"/>
    <col min="12" max="12" width="17.42578125" style="100" customWidth="1"/>
    <col min="13" max="13" width="22.140625" style="100" customWidth="1"/>
    <col min="14" max="14" width="34.5703125" style="100" customWidth="1"/>
    <col min="15" max="15" width="27.28515625" style="100" customWidth="1"/>
    <col min="16" max="16" width="37.85546875" style="100" bestFit="1" customWidth="1"/>
    <col min="17" max="17" width="31.42578125" style="100" customWidth="1"/>
    <col min="18" max="18" width="25.85546875" style="100" customWidth="1"/>
    <col min="19" max="19" width="16.140625" style="100" customWidth="1"/>
    <col min="20" max="20" width="22.140625" style="100" customWidth="1"/>
    <col min="21" max="21" width="16.28515625" style="100" customWidth="1"/>
    <col min="22" max="16384" width="9.140625" style="100"/>
  </cols>
  <sheetData>
    <row r="1" spans="1:20" s="18" customFormat="1" ht="24.75" customHeight="1">
      <c r="A1" s="236" t="s">
        <v>16</v>
      </c>
      <c r="B1" s="237">
        <v>44391</v>
      </c>
      <c r="C1" s="238"/>
      <c r="D1" s="239" t="s">
        <v>17</v>
      </c>
      <c r="E1" s="236"/>
      <c r="F1" s="236"/>
      <c r="G1" s="236"/>
      <c r="H1" s="236"/>
      <c r="I1" s="236"/>
      <c r="J1" s="236"/>
      <c r="K1" s="236"/>
      <c r="L1" s="236"/>
      <c r="M1" s="236"/>
      <c r="N1" s="236"/>
      <c r="O1" s="236"/>
      <c r="P1" s="236"/>
      <c r="Q1" s="236"/>
      <c r="R1" s="236"/>
      <c r="S1" s="236"/>
      <c r="T1" s="236"/>
    </row>
    <row r="2" spans="1:20" s="18" customFormat="1">
      <c r="A2" s="236" t="s">
        <v>18</v>
      </c>
      <c r="B2" s="240" t="s">
        <v>160</v>
      </c>
      <c r="C2" s="238"/>
      <c r="D2" s="236"/>
      <c r="E2" s="236"/>
      <c r="F2" s="236"/>
      <c r="G2" s="236"/>
      <c r="H2" s="236"/>
      <c r="I2" s="236"/>
      <c r="J2" s="236"/>
      <c r="K2" s="236"/>
      <c r="L2" s="236"/>
      <c r="M2" s="236"/>
      <c r="N2" s="236"/>
      <c r="O2" s="236"/>
      <c r="P2" s="236"/>
      <c r="Q2" s="236"/>
      <c r="R2" s="236"/>
      <c r="S2" s="236"/>
      <c r="T2" s="236"/>
    </row>
    <row r="3" spans="1:20" s="18" customFormat="1">
      <c r="A3" s="236" t="s">
        <v>19</v>
      </c>
      <c r="B3" s="241">
        <v>44105</v>
      </c>
      <c r="C3" s="238"/>
      <c r="D3" s="236"/>
      <c r="E3" s="236"/>
      <c r="F3" s="236"/>
      <c r="G3" s="236"/>
      <c r="H3" s="236"/>
      <c r="I3" s="236"/>
      <c r="J3" s="236"/>
      <c r="K3" s="236"/>
      <c r="L3" s="236"/>
      <c r="M3" s="236"/>
      <c r="N3" s="236"/>
      <c r="O3" s="236"/>
      <c r="P3" s="236"/>
      <c r="Q3" s="236"/>
      <c r="R3" s="236"/>
      <c r="S3" s="236"/>
      <c r="T3" s="236"/>
    </row>
    <row r="4" spans="1:20" s="139" customFormat="1" ht="15.75" thickBot="1">
      <c r="A4" s="236"/>
      <c r="B4" s="242"/>
      <c r="C4" s="238"/>
      <c r="D4" s="236"/>
      <c r="E4" s="236"/>
      <c r="F4" s="236"/>
      <c r="G4" s="236"/>
      <c r="H4" s="236"/>
      <c r="I4" s="236"/>
      <c r="J4" s="236"/>
      <c r="K4" s="236"/>
      <c r="L4" s="236"/>
      <c r="M4" s="236"/>
      <c r="N4" s="236"/>
      <c r="O4" s="236"/>
      <c r="P4" s="236"/>
      <c r="Q4" s="236"/>
      <c r="R4" s="236"/>
      <c r="S4" s="236"/>
      <c r="T4" s="236"/>
    </row>
    <row r="5" spans="1:20" s="18" customFormat="1" ht="16.5" thickBot="1">
      <c r="A5" s="258" t="s">
        <v>259</v>
      </c>
      <c r="B5" s="259"/>
      <c r="C5" s="238"/>
      <c r="D5" s="236"/>
      <c r="E5" s="236"/>
      <c r="F5" s="236"/>
      <c r="G5" s="236"/>
      <c r="H5" s="236"/>
      <c r="I5" s="236"/>
      <c r="J5" s="236"/>
      <c r="K5" s="236"/>
      <c r="L5" s="236"/>
      <c r="M5" s="236"/>
      <c r="N5" s="236"/>
      <c r="O5" s="236"/>
      <c r="P5" s="236"/>
      <c r="Q5" s="236"/>
      <c r="R5" s="236"/>
      <c r="S5" s="236"/>
      <c r="T5" s="236"/>
    </row>
    <row r="6" spans="1:20" s="99" customFormat="1" ht="45">
      <c r="A6" s="200" t="s">
        <v>95</v>
      </c>
      <c r="B6" s="200" t="s">
        <v>96</v>
      </c>
      <c r="C6" s="66" t="s">
        <v>97</v>
      </c>
      <c r="D6" s="66" t="s">
        <v>98</v>
      </c>
      <c r="E6" s="66" t="s">
        <v>99</v>
      </c>
      <c r="F6" s="66" t="s">
        <v>100</v>
      </c>
      <c r="G6" s="66" t="s">
        <v>101</v>
      </c>
      <c r="H6" s="66" t="s">
        <v>102</v>
      </c>
      <c r="I6" s="66" t="s">
        <v>103</v>
      </c>
      <c r="J6" s="66" t="s">
        <v>104</v>
      </c>
      <c r="K6" s="66" t="s">
        <v>105</v>
      </c>
      <c r="L6" s="66" t="s">
        <v>106</v>
      </c>
      <c r="M6" s="66" t="s">
        <v>107</v>
      </c>
      <c r="N6" s="66" t="s">
        <v>108</v>
      </c>
      <c r="O6" s="66" t="s">
        <v>109</v>
      </c>
      <c r="P6" s="66" t="s">
        <v>110</v>
      </c>
      <c r="Q6" s="66" t="s">
        <v>111</v>
      </c>
      <c r="R6" s="66" t="s">
        <v>112</v>
      </c>
      <c r="S6" s="97" t="s">
        <v>113</v>
      </c>
      <c r="T6" s="98"/>
    </row>
    <row r="7" spans="1:20" ht="38.25">
      <c r="A7" s="114">
        <v>48816</v>
      </c>
      <c r="B7" s="114" t="s">
        <v>260</v>
      </c>
      <c r="C7" s="114" t="s">
        <v>261</v>
      </c>
      <c r="D7" s="114" t="s">
        <v>262</v>
      </c>
      <c r="E7" s="114"/>
      <c r="F7" s="114" t="s">
        <v>263</v>
      </c>
      <c r="G7" s="114" t="s">
        <v>264</v>
      </c>
      <c r="H7" s="114" t="s">
        <v>265</v>
      </c>
      <c r="I7" s="114">
        <v>2776</v>
      </c>
      <c r="J7" s="115">
        <v>45076.041666666664</v>
      </c>
      <c r="K7" s="114">
        <v>345</v>
      </c>
      <c r="L7" s="114" t="s">
        <v>266</v>
      </c>
      <c r="M7" s="115"/>
      <c r="N7" s="115"/>
      <c r="O7" s="115"/>
      <c r="P7" s="116" t="s">
        <v>400</v>
      </c>
      <c r="Q7" s="114" t="s">
        <v>401</v>
      </c>
      <c r="R7" s="114">
        <v>48817</v>
      </c>
      <c r="S7" s="114">
        <v>48816</v>
      </c>
    </row>
    <row r="8" spans="1:20" ht="38.25">
      <c r="A8" s="114">
        <v>5466</v>
      </c>
      <c r="B8" s="114" t="s">
        <v>267</v>
      </c>
      <c r="C8" s="114" t="s">
        <v>268</v>
      </c>
      <c r="D8" s="114" t="s">
        <v>273</v>
      </c>
      <c r="E8" s="114" t="s">
        <v>273</v>
      </c>
      <c r="F8" s="114"/>
      <c r="G8" s="114" t="s">
        <v>277</v>
      </c>
      <c r="H8" s="114" t="s">
        <v>278</v>
      </c>
      <c r="I8" s="114" t="s">
        <v>279</v>
      </c>
      <c r="J8" s="115">
        <v>44696</v>
      </c>
      <c r="K8" s="114">
        <v>345</v>
      </c>
      <c r="L8" s="114" t="s">
        <v>266</v>
      </c>
      <c r="M8" s="115"/>
      <c r="N8" s="115"/>
      <c r="O8" s="115"/>
      <c r="P8" s="116" t="s">
        <v>402</v>
      </c>
      <c r="Q8" s="114" t="s">
        <v>401</v>
      </c>
      <c r="R8" s="114">
        <v>13170</v>
      </c>
      <c r="S8" s="114">
        <v>5466</v>
      </c>
    </row>
    <row r="9" spans="1:20" ht="38.25">
      <c r="A9" s="114">
        <v>5467</v>
      </c>
      <c r="B9" s="114" t="s">
        <v>269</v>
      </c>
      <c r="C9" s="114" t="s">
        <v>270</v>
      </c>
      <c r="D9" s="114" t="s">
        <v>274</v>
      </c>
      <c r="E9" s="114" t="s">
        <v>273</v>
      </c>
      <c r="F9" s="114"/>
      <c r="G9" s="114" t="s">
        <v>277</v>
      </c>
      <c r="H9" s="114" t="s">
        <v>278</v>
      </c>
      <c r="I9" s="114" t="s">
        <v>280</v>
      </c>
      <c r="J9" s="115">
        <v>44696</v>
      </c>
      <c r="K9" s="114">
        <v>345</v>
      </c>
      <c r="L9" s="114" t="s">
        <v>282</v>
      </c>
      <c r="M9" s="115"/>
      <c r="N9" s="115"/>
      <c r="O9" s="115"/>
      <c r="P9" s="116" t="s">
        <v>403</v>
      </c>
      <c r="Q9" s="114" t="s">
        <v>401</v>
      </c>
      <c r="R9" s="114">
        <v>13171</v>
      </c>
      <c r="S9" s="114">
        <v>5467</v>
      </c>
    </row>
    <row r="10" spans="1:20" ht="38.25">
      <c r="A10" s="114" t="s">
        <v>271</v>
      </c>
      <c r="B10" s="114" t="s">
        <v>272</v>
      </c>
      <c r="C10" s="114"/>
      <c r="D10" s="114" t="s">
        <v>275</v>
      </c>
      <c r="E10" s="114" t="s">
        <v>276</v>
      </c>
      <c r="F10" s="114"/>
      <c r="G10" s="114" t="s">
        <v>277</v>
      </c>
      <c r="H10" s="114" t="s">
        <v>278</v>
      </c>
      <c r="I10" s="114" t="s">
        <v>281</v>
      </c>
      <c r="J10" s="115">
        <v>44696</v>
      </c>
      <c r="K10" s="114">
        <v>69</v>
      </c>
      <c r="L10" s="114" t="s">
        <v>266</v>
      </c>
      <c r="M10" s="115"/>
      <c r="N10" s="115"/>
      <c r="O10" s="115"/>
      <c r="P10" s="116" t="s">
        <v>404</v>
      </c>
      <c r="Q10" s="114" t="s">
        <v>401</v>
      </c>
      <c r="R10" s="114">
        <v>56861</v>
      </c>
      <c r="S10" s="114">
        <v>56350</v>
      </c>
    </row>
    <row r="11" spans="1:20" ht="38.25">
      <c r="A11" s="114">
        <v>4834</v>
      </c>
      <c r="B11" s="114" t="s">
        <v>283</v>
      </c>
      <c r="C11" s="114" t="s">
        <v>284</v>
      </c>
      <c r="D11" s="114" t="s">
        <v>308</v>
      </c>
      <c r="E11" s="114" t="s">
        <v>309</v>
      </c>
      <c r="F11" s="114"/>
      <c r="G11" s="114" t="s">
        <v>277</v>
      </c>
      <c r="H11" s="114" t="s">
        <v>278</v>
      </c>
      <c r="I11" s="114" t="s">
        <v>327</v>
      </c>
      <c r="J11" s="115">
        <v>45061</v>
      </c>
      <c r="K11" s="114">
        <v>138</v>
      </c>
      <c r="L11" s="114" t="s">
        <v>282</v>
      </c>
      <c r="M11" s="115"/>
      <c r="N11" s="115"/>
      <c r="O11" s="115"/>
      <c r="P11" s="116" t="s">
        <v>405</v>
      </c>
      <c r="Q11" s="114" t="s">
        <v>401</v>
      </c>
      <c r="R11" s="114">
        <v>12436</v>
      </c>
      <c r="S11" s="114">
        <v>4834</v>
      </c>
    </row>
    <row r="12" spans="1:20" ht="49.5" customHeight="1">
      <c r="A12" s="114">
        <v>5436</v>
      </c>
      <c r="B12" s="114" t="s">
        <v>285</v>
      </c>
      <c r="C12" s="114" t="s">
        <v>286</v>
      </c>
      <c r="D12" s="114" t="s">
        <v>310</v>
      </c>
      <c r="E12" s="114" t="s">
        <v>311</v>
      </c>
      <c r="F12" s="114"/>
      <c r="G12" s="114" t="s">
        <v>277</v>
      </c>
      <c r="H12" s="114" t="s">
        <v>278</v>
      </c>
      <c r="I12" s="114" t="s">
        <v>328</v>
      </c>
      <c r="J12" s="115">
        <v>45061</v>
      </c>
      <c r="K12" s="114">
        <v>138</v>
      </c>
      <c r="L12" s="114" t="s">
        <v>266</v>
      </c>
      <c r="M12" s="115"/>
      <c r="N12" s="115"/>
      <c r="O12" s="115"/>
      <c r="P12" s="116" t="s">
        <v>406</v>
      </c>
      <c r="Q12" s="114" t="s">
        <v>401</v>
      </c>
      <c r="R12" s="114">
        <v>13139</v>
      </c>
      <c r="S12" s="114">
        <v>5436</v>
      </c>
    </row>
    <row r="13" spans="1:20" ht="38.25">
      <c r="A13" s="114">
        <v>5475</v>
      </c>
      <c r="B13" s="114" t="s">
        <v>287</v>
      </c>
      <c r="C13" s="114" t="s">
        <v>288</v>
      </c>
      <c r="D13" s="114" t="s">
        <v>312</v>
      </c>
      <c r="E13" s="114" t="s">
        <v>313</v>
      </c>
      <c r="F13" s="114"/>
      <c r="G13" s="114" t="s">
        <v>277</v>
      </c>
      <c r="H13" s="114" t="s">
        <v>278</v>
      </c>
      <c r="I13" s="114" t="s">
        <v>329</v>
      </c>
      <c r="J13" s="115">
        <v>45061</v>
      </c>
      <c r="K13" s="114">
        <v>345</v>
      </c>
      <c r="L13" s="114" t="s">
        <v>282</v>
      </c>
      <c r="M13" s="115"/>
      <c r="N13" s="115"/>
      <c r="O13" s="115"/>
      <c r="P13" s="116" t="s">
        <v>407</v>
      </c>
      <c r="Q13" s="114" t="s">
        <v>401</v>
      </c>
      <c r="R13" s="114">
        <v>13180</v>
      </c>
      <c r="S13" s="114">
        <v>5475</v>
      </c>
    </row>
    <row r="14" spans="1:20" ht="38.25">
      <c r="A14" s="114">
        <v>5525</v>
      </c>
      <c r="B14" s="114" t="s">
        <v>289</v>
      </c>
      <c r="C14" s="114" t="s">
        <v>290</v>
      </c>
      <c r="D14" s="114" t="s">
        <v>314</v>
      </c>
      <c r="E14" s="114" t="s">
        <v>315</v>
      </c>
      <c r="F14" s="114"/>
      <c r="G14" s="114" t="s">
        <v>277</v>
      </c>
      <c r="H14" s="114" t="s">
        <v>278</v>
      </c>
      <c r="I14" s="114" t="s">
        <v>330</v>
      </c>
      <c r="J14" s="115">
        <v>45061</v>
      </c>
      <c r="K14" s="114">
        <v>345</v>
      </c>
      <c r="L14" s="114" t="s">
        <v>282</v>
      </c>
      <c r="M14" s="115"/>
      <c r="N14" s="115"/>
      <c r="O14" s="115"/>
      <c r="P14" s="116" t="s">
        <v>408</v>
      </c>
      <c r="Q14" s="114" t="s">
        <v>401</v>
      </c>
      <c r="R14" s="114">
        <v>13252</v>
      </c>
      <c r="S14" s="114">
        <v>5525</v>
      </c>
    </row>
    <row r="15" spans="1:20" ht="38.25">
      <c r="A15" s="114">
        <v>5526</v>
      </c>
      <c r="B15" s="114" t="s">
        <v>291</v>
      </c>
      <c r="C15" s="114" t="s">
        <v>292</v>
      </c>
      <c r="D15" s="114" t="s">
        <v>314</v>
      </c>
      <c r="E15" s="114"/>
      <c r="F15" s="114"/>
      <c r="G15" s="114" t="s">
        <v>277</v>
      </c>
      <c r="H15" s="114" t="s">
        <v>278</v>
      </c>
      <c r="I15" s="114" t="s">
        <v>331</v>
      </c>
      <c r="J15" s="115">
        <v>45061</v>
      </c>
      <c r="K15" s="114">
        <v>345</v>
      </c>
      <c r="L15" s="114" t="s">
        <v>266</v>
      </c>
      <c r="M15" s="115"/>
      <c r="N15" s="115"/>
      <c r="O15" s="115"/>
      <c r="P15" s="116" t="s">
        <v>409</v>
      </c>
      <c r="Q15" s="114" t="s">
        <v>401</v>
      </c>
      <c r="R15" s="114">
        <v>49916</v>
      </c>
      <c r="S15" s="114">
        <v>5526</v>
      </c>
    </row>
    <row r="16" spans="1:20" ht="49.5" customHeight="1">
      <c r="A16" s="114">
        <v>5624</v>
      </c>
      <c r="B16" s="114" t="s">
        <v>293</v>
      </c>
      <c r="C16" s="114" t="s">
        <v>294</v>
      </c>
      <c r="D16" s="114" t="s">
        <v>316</v>
      </c>
      <c r="E16" s="114" t="s">
        <v>317</v>
      </c>
      <c r="F16" s="114"/>
      <c r="G16" s="114" t="s">
        <v>277</v>
      </c>
      <c r="H16" s="114" t="s">
        <v>278</v>
      </c>
      <c r="I16" s="114" t="s">
        <v>332</v>
      </c>
      <c r="J16" s="115">
        <v>45061</v>
      </c>
      <c r="K16" s="114">
        <v>345</v>
      </c>
      <c r="L16" s="114" t="s">
        <v>266</v>
      </c>
      <c r="M16" s="115"/>
      <c r="N16" s="115"/>
      <c r="O16" s="115"/>
      <c r="P16" s="116" t="s">
        <v>410</v>
      </c>
      <c r="Q16" s="114" t="s">
        <v>401</v>
      </c>
      <c r="R16" s="114">
        <v>13354</v>
      </c>
      <c r="S16" s="114">
        <v>5624</v>
      </c>
    </row>
    <row r="17" spans="1:20" ht="38.25">
      <c r="A17" s="114">
        <v>5981</v>
      </c>
      <c r="B17" s="114" t="s">
        <v>295</v>
      </c>
      <c r="C17" s="114" t="s">
        <v>296</v>
      </c>
      <c r="D17" s="114" t="s">
        <v>318</v>
      </c>
      <c r="E17" s="114" t="s">
        <v>318</v>
      </c>
      <c r="F17" s="114"/>
      <c r="G17" s="114" t="s">
        <v>277</v>
      </c>
      <c r="H17" s="114" t="s">
        <v>278</v>
      </c>
      <c r="I17" s="114" t="s">
        <v>333</v>
      </c>
      <c r="J17" s="115">
        <v>45061</v>
      </c>
      <c r="K17" s="114">
        <v>345</v>
      </c>
      <c r="L17" s="114" t="s">
        <v>266</v>
      </c>
      <c r="M17" s="115"/>
      <c r="N17" s="115"/>
      <c r="O17" s="115"/>
      <c r="P17" s="116" t="s">
        <v>411</v>
      </c>
      <c r="Q17" s="114" t="s">
        <v>401</v>
      </c>
      <c r="R17" s="114">
        <v>13696</v>
      </c>
      <c r="S17" s="114">
        <v>5981</v>
      </c>
    </row>
    <row r="18" spans="1:20" ht="38.25">
      <c r="A18" s="114">
        <v>7023</v>
      </c>
      <c r="B18" s="114" t="s">
        <v>297</v>
      </c>
      <c r="C18" s="114" t="s">
        <v>298</v>
      </c>
      <c r="D18" s="114" t="s">
        <v>319</v>
      </c>
      <c r="E18" s="114" t="s">
        <v>320</v>
      </c>
      <c r="F18" s="114"/>
      <c r="G18" s="114" t="s">
        <v>277</v>
      </c>
      <c r="H18" s="114" t="s">
        <v>278</v>
      </c>
      <c r="I18" s="114" t="s">
        <v>334</v>
      </c>
      <c r="J18" s="115">
        <v>45061</v>
      </c>
      <c r="K18" s="114">
        <v>345</v>
      </c>
      <c r="L18" s="114" t="s">
        <v>266</v>
      </c>
      <c r="M18" s="115"/>
      <c r="N18" s="115"/>
      <c r="O18" s="115"/>
      <c r="P18" s="116" t="s">
        <v>412</v>
      </c>
      <c r="Q18" s="114" t="s">
        <v>401</v>
      </c>
      <c r="R18" s="114">
        <v>52815</v>
      </c>
      <c r="S18" s="114">
        <v>7023</v>
      </c>
    </row>
    <row r="19" spans="1:20" ht="38.25">
      <c r="A19" s="114" t="s">
        <v>299</v>
      </c>
      <c r="B19" s="114" t="s">
        <v>300</v>
      </c>
      <c r="C19" s="114" t="s">
        <v>301</v>
      </c>
      <c r="D19" s="114" t="s">
        <v>321</v>
      </c>
      <c r="E19" s="114"/>
      <c r="F19" s="114"/>
      <c r="G19" s="114" t="s">
        <v>277</v>
      </c>
      <c r="H19" s="114" t="s">
        <v>278</v>
      </c>
      <c r="I19" s="114" t="s">
        <v>335</v>
      </c>
      <c r="J19" s="115">
        <v>45061</v>
      </c>
      <c r="K19" s="114">
        <v>345</v>
      </c>
      <c r="L19" s="114" t="s">
        <v>266</v>
      </c>
      <c r="M19" s="115">
        <v>39600</v>
      </c>
      <c r="N19" s="115">
        <v>39630</v>
      </c>
      <c r="O19" s="115"/>
      <c r="P19" s="116" t="s">
        <v>413</v>
      </c>
      <c r="Q19" s="114" t="s">
        <v>401</v>
      </c>
      <c r="R19" s="114">
        <v>9769</v>
      </c>
      <c r="S19" s="114">
        <v>2489</v>
      </c>
    </row>
    <row r="20" spans="1:20" ht="38.25">
      <c r="A20" s="114" t="s">
        <v>302</v>
      </c>
      <c r="B20" s="114" t="s">
        <v>272</v>
      </c>
      <c r="C20" s="114"/>
      <c r="D20" s="114" t="s">
        <v>322</v>
      </c>
      <c r="E20" s="114" t="s">
        <v>276</v>
      </c>
      <c r="F20" s="114"/>
      <c r="G20" s="114" t="s">
        <v>277</v>
      </c>
      <c r="H20" s="114" t="s">
        <v>278</v>
      </c>
      <c r="I20" s="114" t="s">
        <v>281</v>
      </c>
      <c r="J20" s="115">
        <v>45061</v>
      </c>
      <c r="K20" s="114">
        <v>69</v>
      </c>
      <c r="L20" s="114" t="s">
        <v>266</v>
      </c>
      <c r="M20" s="115"/>
      <c r="N20" s="115"/>
      <c r="O20" s="115"/>
      <c r="P20" s="116" t="s">
        <v>414</v>
      </c>
      <c r="Q20" s="114" t="s">
        <v>401</v>
      </c>
      <c r="R20" s="114">
        <v>56862</v>
      </c>
      <c r="S20" s="114">
        <v>56350</v>
      </c>
    </row>
    <row r="21" spans="1:20" ht="38.25">
      <c r="A21" s="114">
        <v>5522</v>
      </c>
      <c r="B21" s="114" t="s">
        <v>303</v>
      </c>
      <c r="C21" s="114" t="s">
        <v>304</v>
      </c>
      <c r="D21" s="114" t="s">
        <v>315</v>
      </c>
      <c r="E21" s="114"/>
      <c r="F21" s="114"/>
      <c r="G21" s="114" t="s">
        <v>277</v>
      </c>
      <c r="H21" s="114" t="s">
        <v>278</v>
      </c>
      <c r="I21" s="114" t="s">
        <v>336</v>
      </c>
      <c r="J21" s="115">
        <v>45063</v>
      </c>
      <c r="K21" s="114">
        <v>345</v>
      </c>
      <c r="L21" s="114" t="s">
        <v>266</v>
      </c>
      <c r="M21" s="115"/>
      <c r="N21" s="115"/>
      <c r="O21" s="115"/>
      <c r="P21" s="116" t="s">
        <v>415</v>
      </c>
      <c r="Q21" s="114" t="s">
        <v>401</v>
      </c>
      <c r="R21" s="114">
        <v>13249</v>
      </c>
      <c r="S21" s="114">
        <v>5522</v>
      </c>
    </row>
    <row r="22" spans="1:20" ht="38.25">
      <c r="A22" s="114">
        <v>52070</v>
      </c>
      <c r="B22" s="114" t="s">
        <v>305</v>
      </c>
      <c r="C22" s="114" t="s">
        <v>305</v>
      </c>
      <c r="D22" s="114" t="s">
        <v>323</v>
      </c>
      <c r="E22" s="114" t="s">
        <v>324</v>
      </c>
      <c r="F22" s="114" t="s">
        <v>337</v>
      </c>
      <c r="G22" s="114" t="s">
        <v>338</v>
      </c>
      <c r="H22" s="114" t="s">
        <v>339</v>
      </c>
      <c r="I22" s="114">
        <v>3804</v>
      </c>
      <c r="J22" s="115">
        <v>45596</v>
      </c>
      <c r="K22" s="114">
        <v>138</v>
      </c>
      <c r="L22" s="114" t="s">
        <v>266</v>
      </c>
      <c r="M22" s="115"/>
      <c r="N22" s="115"/>
      <c r="O22" s="115"/>
      <c r="P22" s="116" t="s">
        <v>416</v>
      </c>
      <c r="Q22" s="114" t="s">
        <v>401</v>
      </c>
      <c r="R22" s="114">
        <v>52071</v>
      </c>
      <c r="S22" s="114">
        <v>52070</v>
      </c>
    </row>
    <row r="23" spans="1:20" ht="38.25">
      <c r="A23" s="243">
        <v>54892</v>
      </c>
      <c r="B23" s="243" t="s">
        <v>306</v>
      </c>
      <c r="C23" s="243" t="s">
        <v>307</v>
      </c>
      <c r="D23" s="243" t="s">
        <v>325</v>
      </c>
      <c r="E23" s="243" t="s">
        <v>326</v>
      </c>
      <c r="F23" s="243" t="s">
        <v>340</v>
      </c>
      <c r="G23" s="243" t="s">
        <v>264</v>
      </c>
      <c r="H23" s="243" t="s">
        <v>341</v>
      </c>
      <c r="I23" s="243">
        <v>1856</v>
      </c>
      <c r="J23" s="244">
        <v>45412</v>
      </c>
      <c r="K23" s="243">
        <v>69</v>
      </c>
      <c r="L23" s="243" t="s">
        <v>266</v>
      </c>
      <c r="M23" s="244"/>
      <c r="N23" s="244"/>
      <c r="O23" s="244"/>
      <c r="P23" s="245" t="s">
        <v>417</v>
      </c>
      <c r="Q23" s="243" t="s">
        <v>401</v>
      </c>
      <c r="R23" s="243">
        <v>54893</v>
      </c>
      <c r="S23" s="243">
        <v>54892</v>
      </c>
      <c r="T23" s="55"/>
    </row>
    <row r="24" spans="1:20" ht="38.25">
      <c r="A24" s="114">
        <v>55299</v>
      </c>
      <c r="B24" s="114" t="s">
        <v>342</v>
      </c>
      <c r="C24" s="114" t="s">
        <v>343</v>
      </c>
      <c r="D24" s="114" t="s">
        <v>344</v>
      </c>
      <c r="E24" s="114" t="s">
        <v>345</v>
      </c>
      <c r="F24" s="114" t="s">
        <v>346</v>
      </c>
      <c r="G24" s="114" t="s">
        <v>264</v>
      </c>
      <c r="H24" s="114" t="s">
        <v>347</v>
      </c>
      <c r="I24" s="114">
        <v>1862</v>
      </c>
      <c r="J24" s="115">
        <v>45260</v>
      </c>
      <c r="K24" s="114">
        <v>69</v>
      </c>
      <c r="L24" s="114" t="s">
        <v>266</v>
      </c>
      <c r="M24" s="115"/>
      <c r="N24" s="115"/>
      <c r="O24" s="115"/>
      <c r="P24" s="116" t="s">
        <v>418</v>
      </c>
      <c r="Q24" s="114" t="s">
        <v>401</v>
      </c>
      <c r="R24" s="114">
        <v>55300</v>
      </c>
      <c r="S24" s="114">
        <v>55299</v>
      </c>
    </row>
    <row r="25" spans="1:20" ht="38.25">
      <c r="A25" s="114">
        <v>54523</v>
      </c>
      <c r="B25" s="114" t="s">
        <v>348</v>
      </c>
      <c r="C25" s="114" t="s">
        <v>349</v>
      </c>
      <c r="D25" s="114" t="s">
        <v>369</v>
      </c>
      <c r="E25" s="114" t="s">
        <v>370</v>
      </c>
      <c r="F25" s="114"/>
      <c r="G25" s="114" t="s">
        <v>386</v>
      </c>
      <c r="H25" s="114" t="s">
        <v>387</v>
      </c>
      <c r="I25" s="114"/>
      <c r="J25" s="115">
        <v>45327</v>
      </c>
      <c r="K25" s="114">
        <v>138</v>
      </c>
      <c r="L25" s="114" t="s">
        <v>282</v>
      </c>
      <c r="M25" s="115"/>
      <c r="N25" s="115"/>
      <c r="O25" s="115"/>
      <c r="P25" s="116" t="s">
        <v>419</v>
      </c>
      <c r="Q25" s="114" t="s">
        <v>401</v>
      </c>
      <c r="R25" s="114">
        <v>54524</v>
      </c>
      <c r="S25" s="114">
        <v>54523</v>
      </c>
    </row>
    <row r="26" spans="1:20" ht="38.25">
      <c r="A26" s="114">
        <v>55603</v>
      </c>
      <c r="B26" s="114" t="s">
        <v>350</v>
      </c>
      <c r="C26" s="114" t="s">
        <v>351</v>
      </c>
      <c r="D26" s="114" t="s">
        <v>371</v>
      </c>
      <c r="E26" s="114" t="s">
        <v>372</v>
      </c>
      <c r="F26" s="114" t="s">
        <v>388</v>
      </c>
      <c r="G26" s="114" t="s">
        <v>338</v>
      </c>
      <c r="H26" s="114" t="s">
        <v>389</v>
      </c>
      <c r="I26" s="114">
        <v>3821</v>
      </c>
      <c r="J26" s="115">
        <v>44895</v>
      </c>
      <c r="K26" s="114">
        <v>69</v>
      </c>
      <c r="L26" s="114" t="s">
        <v>266</v>
      </c>
      <c r="M26" s="115"/>
      <c r="N26" s="115"/>
      <c r="O26" s="115"/>
      <c r="P26" s="116" t="s">
        <v>420</v>
      </c>
      <c r="Q26" s="114" t="s">
        <v>401</v>
      </c>
      <c r="R26" s="114">
        <v>55604</v>
      </c>
      <c r="S26" s="114">
        <v>55603</v>
      </c>
    </row>
    <row r="27" spans="1:20" ht="38.25">
      <c r="A27" s="114">
        <v>55605</v>
      </c>
      <c r="B27" s="114" t="s">
        <v>352</v>
      </c>
      <c r="C27" s="114" t="s">
        <v>353</v>
      </c>
      <c r="D27" s="114" t="s">
        <v>373</v>
      </c>
      <c r="E27" s="114" t="s">
        <v>374</v>
      </c>
      <c r="F27" s="114" t="s">
        <v>390</v>
      </c>
      <c r="G27" s="114" t="s">
        <v>391</v>
      </c>
      <c r="H27" s="114" t="s">
        <v>392</v>
      </c>
      <c r="I27" s="114">
        <v>3819</v>
      </c>
      <c r="J27" s="115">
        <v>45231</v>
      </c>
      <c r="K27" s="114">
        <v>69</v>
      </c>
      <c r="L27" s="114" t="s">
        <v>266</v>
      </c>
      <c r="M27" s="115"/>
      <c r="N27" s="115"/>
      <c r="O27" s="115"/>
      <c r="P27" s="116" t="s">
        <v>421</v>
      </c>
      <c r="Q27" s="114" t="s">
        <v>401</v>
      </c>
      <c r="R27" s="114">
        <v>55606</v>
      </c>
      <c r="S27" s="114">
        <v>55605</v>
      </c>
    </row>
    <row r="28" spans="1:20" ht="38.25">
      <c r="A28" s="114">
        <v>55617</v>
      </c>
      <c r="B28" s="114" t="s">
        <v>354</v>
      </c>
      <c r="C28" s="114" t="s">
        <v>353</v>
      </c>
      <c r="D28" s="114" t="s">
        <v>373</v>
      </c>
      <c r="E28" s="114" t="s">
        <v>375</v>
      </c>
      <c r="F28" s="114" t="s">
        <v>390</v>
      </c>
      <c r="G28" s="114" t="s">
        <v>338</v>
      </c>
      <c r="H28" s="114" t="s">
        <v>393</v>
      </c>
      <c r="I28" s="114">
        <v>3820</v>
      </c>
      <c r="J28" s="115">
        <v>45597</v>
      </c>
      <c r="K28" s="114">
        <v>69</v>
      </c>
      <c r="L28" s="114" t="s">
        <v>266</v>
      </c>
      <c r="M28" s="115"/>
      <c r="N28" s="115"/>
      <c r="O28" s="115"/>
      <c r="P28" s="116" t="s">
        <v>422</v>
      </c>
      <c r="Q28" s="114" t="s">
        <v>401</v>
      </c>
      <c r="R28" s="114">
        <v>55618</v>
      </c>
      <c r="S28" s="114">
        <v>55617</v>
      </c>
    </row>
    <row r="29" spans="1:20" ht="38.25">
      <c r="A29" s="114">
        <v>5496</v>
      </c>
      <c r="B29" s="114" t="s">
        <v>355</v>
      </c>
      <c r="C29" s="114" t="s">
        <v>356</v>
      </c>
      <c r="D29" s="114" t="s">
        <v>376</v>
      </c>
      <c r="E29" s="114" t="s">
        <v>314</v>
      </c>
      <c r="F29" s="114"/>
      <c r="G29" s="114" t="s">
        <v>277</v>
      </c>
      <c r="H29" s="114" t="s">
        <v>278</v>
      </c>
      <c r="I29" s="114" t="s">
        <v>394</v>
      </c>
      <c r="J29" s="115">
        <v>45422</v>
      </c>
      <c r="K29" s="114">
        <v>345</v>
      </c>
      <c r="L29" s="114" t="s">
        <v>266</v>
      </c>
      <c r="M29" s="115"/>
      <c r="N29" s="115"/>
      <c r="O29" s="115"/>
      <c r="P29" s="116" t="s">
        <v>423</v>
      </c>
      <c r="Q29" s="114" t="s">
        <v>401</v>
      </c>
      <c r="R29" s="114">
        <v>49917</v>
      </c>
      <c r="S29" s="114">
        <v>5496</v>
      </c>
    </row>
    <row r="30" spans="1:20" ht="38.25">
      <c r="A30" s="114">
        <v>5479</v>
      </c>
      <c r="B30" s="114" t="s">
        <v>357</v>
      </c>
      <c r="C30" s="114" t="s">
        <v>358</v>
      </c>
      <c r="D30" s="114" t="s">
        <v>377</v>
      </c>
      <c r="E30" s="114" t="s">
        <v>378</v>
      </c>
      <c r="F30" s="114"/>
      <c r="G30" s="114" t="s">
        <v>277</v>
      </c>
      <c r="H30" s="114" t="s">
        <v>278</v>
      </c>
      <c r="I30" s="114" t="s">
        <v>395</v>
      </c>
      <c r="J30" s="115">
        <v>45427</v>
      </c>
      <c r="K30" s="114">
        <v>345</v>
      </c>
      <c r="L30" s="114" t="s">
        <v>266</v>
      </c>
      <c r="M30" s="115"/>
      <c r="N30" s="115"/>
      <c r="O30" s="115"/>
      <c r="P30" s="116" t="s">
        <v>424</v>
      </c>
      <c r="Q30" s="114" t="s">
        <v>401</v>
      </c>
      <c r="R30" s="114">
        <v>13184</v>
      </c>
      <c r="S30" s="114">
        <v>5479</v>
      </c>
    </row>
    <row r="31" spans="1:20" ht="38.25">
      <c r="A31" s="114" t="s">
        <v>359</v>
      </c>
      <c r="B31" s="114" t="s">
        <v>360</v>
      </c>
      <c r="C31" s="114" t="s">
        <v>361</v>
      </c>
      <c r="D31" s="114" t="s">
        <v>379</v>
      </c>
      <c r="E31" s="114" t="s">
        <v>379</v>
      </c>
      <c r="F31" s="114"/>
      <c r="G31" s="114" t="s">
        <v>277</v>
      </c>
      <c r="H31" s="114" t="s">
        <v>278</v>
      </c>
      <c r="I31" s="114" t="s">
        <v>396</v>
      </c>
      <c r="J31" s="115">
        <v>45427</v>
      </c>
      <c r="K31" s="114">
        <v>345</v>
      </c>
      <c r="L31" s="114" t="s">
        <v>266</v>
      </c>
      <c r="M31" s="115"/>
      <c r="N31" s="115"/>
      <c r="O31" s="115"/>
      <c r="P31" s="116" t="s">
        <v>425</v>
      </c>
      <c r="Q31" s="114" t="s">
        <v>401</v>
      </c>
      <c r="R31" s="114">
        <v>10501</v>
      </c>
      <c r="S31" s="114">
        <v>3155</v>
      </c>
    </row>
    <row r="32" spans="1:20" ht="38.25">
      <c r="A32" s="114">
        <v>5524</v>
      </c>
      <c r="B32" s="114" t="s">
        <v>362</v>
      </c>
      <c r="C32" s="114" t="s">
        <v>363</v>
      </c>
      <c r="D32" s="114" t="s">
        <v>380</v>
      </c>
      <c r="E32" s="114" t="s">
        <v>314</v>
      </c>
      <c r="F32" s="114"/>
      <c r="G32" s="114" t="s">
        <v>277</v>
      </c>
      <c r="H32" s="114" t="s">
        <v>278</v>
      </c>
      <c r="I32" s="114" t="s">
        <v>397</v>
      </c>
      <c r="J32" s="115">
        <v>45427.5</v>
      </c>
      <c r="K32" s="114">
        <v>345</v>
      </c>
      <c r="L32" s="114" t="s">
        <v>266</v>
      </c>
      <c r="M32" s="115"/>
      <c r="N32" s="115"/>
      <c r="O32" s="115"/>
      <c r="P32" s="116" t="s">
        <v>426</v>
      </c>
      <c r="Q32" s="114" t="s">
        <v>401</v>
      </c>
      <c r="R32" s="114">
        <v>49918</v>
      </c>
      <c r="S32" s="114">
        <v>5524</v>
      </c>
    </row>
    <row r="33" spans="1:20" ht="38.25">
      <c r="A33" s="114">
        <v>6304</v>
      </c>
      <c r="B33" s="114" t="s">
        <v>364</v>
      </c>
      <c r="C33" s="114" t="s">
        <v>365</v>
      </c>
      <c r="D33" s="114" t="s">
        <v>318</v>
      </c>
      <c r="E33" s="114" t="s">
        <v>381</v>
      </c>
      <c r="F33" s="114"/>
      <c r="G33" s="114" t="s">
        <v>277</v>
      </c>
      <c r="H33" s="114" t="s">
        <v>278</v>
      </c>
      <c r="I33" s="114" t="s">
        <v>398</v>
      </c>
      <c r="J33" s="115">
        <v>45440</v>
      </c>
      <c r="K33" s="114">
        <v>345</v>
      </c>
      <c r="L33" s="114" t="s">
        <v>266</v>
      </c>
      <c r="M33" s="115"/>
      <c r="N33" s="115"/>
      <c r="O33" s="115"/>
      <c r="P33" s="116" t="s">
        <v>427</v>
      </c>
      <c r="Q33" s="114" t="s">
        <v>401</v>
      </c>
      <c r="R33" s="114">
        <v>14033</v>
      </c>
      <c r="S33" s="114">
        <v>6304</v>
      </c>
    </row>
    <row r="34" spans="1:20" ht="38.25">
      <c r="A34" s="114">
        <v>55622</v>
      </c>
      <c r="B34" s="114" t="s">
        <v>366</v>
      </c>
      <c r="C34" s="114" t="s">
        <v>351</v>
      </c>
      <c r="D34" s="114" t="s">
        <v>382</v>
      </c>
      <c r="E34" s="114" t="s">
        <v>383</v>
      </c>
      <c r="F34" s="114" t="s">
        <v>388</v>
      </c>
      <c r="G34" s="114" t="s">
        <v>391</v>
      </c>
      <c r="H34" s="114" t="s">
        <v>392</v>
      </c>
      <c r="I34" s="114">
        <v>3822</v>
      </c>
      <c r="J34" s="115">
        <v>45047</v>
      </c>
      <c r="K34" s="114">
        <v>69</v>
      </c>
      <c r="L34" s="114" t="s">
        <v>266</v>
      </c>
      <c r="M34" s="115"/>
      <c r="N34" s="115"/>
      <c r="O34" s="115"/>
      <c r="P34" s="116" t="s">
        <v>428</v>
      </c>
      <c r="Q34" s="114" t="s">
        <v>401</v>
      </c>
      <c r="R34" s="114">
        <v>55623</v>
      </c>
      <c r="S34" s="114">
        <v>55622</v>
      </c>
    </row>
    <row r="35" spans="1:20" ht="38.25">
      <c r="A35" s="114">
        <v>55626</v>
      </c>
      <c r="B35" s="114" t="s">
        <v>367</v>
      </c>
      <c r="C35" s="114" t="s">
        <v>368</v>
      </c>
      <c r="D35" s="114" t="s">
        <v>384</v>
      </c>
      <c r="E35" s="114" t="s">
        <v>385</v>
      </c>
      <c r="F35" s="114" t="s">
        <v>399</v>
      </c>
      <c r="G35" s="114" t="s">
        <v>338</v>
      </c>
      <c r="H35" s="114" t="s">
        <v>389</v>
      </c>
      <c r="I35" s="114">
        <v>3824</v>
      </c>
      <c r="J35" s="115">
        <v>45442</v>
      </c>
      <c r="K35" s="114">
        <v>138</v>
      </c>
      <c r="L35" s="114" t="s">
        <v>266</v>
      </c>
      <c r="M35" s="115"/>
      <c r="N35" s="115"/>
      <c r="O35" s="115"/>
      <c r="P35" s="116" t="s">
        <v>429</v>
      </c>
      <c r="Q35" s="114" t="s">
        <v>401</v>
      </c>
      <c r="R35" s="114">
        <v>55627</v>
      </c>
      <c r="S35" s="114">
        <v>55626</v>
      </c>
    </row>
    <row r="36" spans="1:20" ht="63.75">
      <c r="A36" s="114">
        <v>5492</v>
      </c>
      <c r="B36" s="114" t="s">
        <v>433</v>
      </c>
      <c r="C36" s="114" t="s">
        <v>434</v>
      </c>
      <c r="D36" s="114" t="s">
        <v>435</v>
      </c>
      <c r="E36" s="114" t="s">
        <v>436</v>
      </c>
      <c r="F36" s="114"/>
      <c r="G36" s="114" t="s">
        <v>277</v>
      </c>
      <c r="H36" s="114" t="s">
        <v>278</v>
      </c>
      <c r="I36" s="114" t="s">
        <v>437</v>
      </c>
      <c r="J36" s="115">
        <v>44910</v>
      </c>
      <c r="K36" s="114">
        <v>345</v>
      </c>
      <c r="L36" s="114" t="s">
        <v>450</v>
      </c>
      <c r="M36" s="115"/>
      <c r="N36" s="115"/>
      <c r="O36" s="115"/>
      <c r="P36" s="114" t="s">
        <v>438</v>
      </c>
      <c r="Q36" s="114" t="s">
        <v>401</v>
      </c>
      <c r="R36" s="114">
        <v>13230</v>
      </c>
      <c r="S36" s="114">
        <v>5492</v>
      </c>
    </row>
    <row r="37" spans="1:20" ht="63.75">
      <c r="A37" s="114">
        <v>4804</v>
      </c>
      <c r="B37" s="114" t="s">
        <v>439</v>
      </c>
      <c r="C37" s="114" t="s">
        <v>440</v>
      </c>
      <c r="D37" s="114" t="s">
        <v>441</v>
      </c>
      <c r="E37" s="114"/>
      <c r="F37" s="114"/>
      <c r="G37" s="114" t="s">
        <v>277</v>
      </c>
      <c r="H37" s="114" t="s">
        <v>278</v>
      </c>
      <c r="I37" s="114" t="s">
        <v>442</v>
      </c>
      <c r="J37" s="115">
        <v>45061</v>
      </c>
      <c r="K37" s="114">
        <v>345</v>
      </c>
      <c r="L37" s="114" t="s">
        <v>450</v>
      </c>
      <c r="M37" s="115"/>
      <c r="N37" s="115"/>
      <c r="O37" s="115"/>
      <c r="P37" s="114" t="s">
        <v>443</v>
      </c>
      <c r="Q37" s="114" t="s">
        <v>401</v>
      </c>
      <c r="R37" s="114">
        <v>12410</v>
      </c>
      <c r="S37" s="114">
        <v>4804</v>
      </c>
    </row>
    <row r="38" spans="1:20" ht="63.75">
      <c r="A38" s="114">
        <v>6287</v>
      </c>
      <c r="B38" s="114" t="s">
        <v>444</v>
      </c>
      <c r="C38" s="114" t="s">
        <v>445</v>
      </c>
      <c r="D38" s="114" t="s">
        <v>446</v>
      </c>
      <c r="E38" s="114" t="s">
        <v>447</v>
      </c>
      <c r="F38" s="114"/>
      <c r="G38" s="114" t="s">
        <v>277</v>
      </c>
      <c r="H38" s="114" t="s">
        <v>278</v>
      </c>
      <c r="I38" s="114" t="s">
        <v>448</v>
      </c>
      <c r="J38" s="115">
        <v>45792</v>
      </c>
      <c r="K38" s="114">
        <v>345</v>
      </c>
      <c r="L38" s="114" t="s">
        <v>450</v>
      </c>
      <c r="M38" s="115"/>
      <c r="N38" s="115"/>
      <c r="O38" s="115"/>
      <c r="P38" s="114" t="s">
        <v>449</v>
      </c>
      <c r="Q38" s="114" t="s">
        <v>401</v>
      </c>
      <c r="R38" s="114">
        <v>14016</v>
      </c>
      <c r="S38" s="114">
        <v>6287</v>
      </c>
    </row>
    <row r="39" spans="1:20" ht="15.75" thickBot="1">
      <c r="A39" s="55"/>
      <c r="B39" s="55"/>
      <c r="C39" s="54"/>
      <c r="D39" s="55"/>
      <c r="E39" s="55"/>
      <c r="F39" s="55"/>
      <c r="G39" s="55"/>
      <c r="H39" s="55"/>
      <c r="I39" s="55"/>
      <c r="J39" s="55"/>
      <c r="K39" s="55"/>
      <c r="L39" s="55"/>
      <c r="M39" s="55"/>
      <c r="N39" s="55"/>
      <c r="O39" s="55"/>
      <c r="P39" s="55"/>
      <c r="Q39" s="55"/>
      <c r="R39" s="55"/>
      <c r="S39" s="55"/>
      <c r="T39" s="55"/>
    </row>
    <row r="40" spans="1:20" ht="16.5" thickBot="1">
      <c r="A40" s="258" t="s">
        <v>430</v>
      </c>
      <c r="B40" s="259"/>
      <c r="C40" s="238"/>
      <c r="D40" s="236"/>
      <c r="E40" s="236"/>
      <c r="F40" s="236"/>
      <c r="G40" s="236"/>
      <c r="H40" s="236"/>
      <c r="I40" s="236"/>
      <c r="J40" s="236"/>
      <c r="K40" s="236"/>
      <c r="L40" s="236"/>
      <c r="M40" s="236"/>
      <c r="N40" s="236"/>
      <c r="O40" s="236"/>
      <c r="P40" s="236"/>
      <c r="Q40" s="236"/>
      <c r="R40" s="236"/>
      <c r="S40" s="236"/>
      <c r="T40" s="55"/>
    </row>
    <row r="41" spans="1:20" ht="30">
      <c r="A41" s="200" t="s">
        <v>95</v>
      </c>
      <c r="B41" s="200" t="s">
        <v>96</v>
      </c>
      <c r="C41" s="66" t="s">
        <v>97</v>
      </c>
      <c r="D41" s="66" t="s">
        <v>98</v>
      </c>
      <c r="E41" s="66" t="s">
        <v>99</v>
      </c>
      <c r="F41" s="66" t="s">
        <v>100</v>
      </c>
      <c r="G41" s="66" t="s">
        <v>101</v>
      </c>
      <c r="H41" s="66" t="s">
        <v>102</v>
      </c>
      <c r="I41" s="66" t="s">
        <v>103</v>
      </c>
      <c r="J41" s="66" t="s">
        <v>431</v>
      </c>
      <c r="K41" s="66" t="s">
        <v>432</v>
      </c>
      <c r="L41" s="66" t="s">
        <v>105</v>
      </c>
      <c r="M41" s="66" t="s">
        <v>106</v>
      </c>
      <c r="N41" s="66" t="s">
        <v>107</v>
      </c>
      <c r="O41" s="66" t="s">
        <v>108</v>
      </c>
      <c r="P41" s="66" t="s">
        <v>109</v>
      </c>
      <c r="Q41" s="66" t="s">
        <v>110</v>
      </c>
      <c r="R41" s="66" t="s">
        <v>111</v>
      </c>
      <c r="S41" s="66" t="s">
        <v>112</v>
      </c>
      <c r="T41" s="97" t="s">
        <v>113</v>
      </c>
    </row>
    <row r="42" spans="1:20" ht="38.25">
      <c r="A42" s="243">
        <v>45399</v>
      </c>
      <c r="B42" s="243" t="s">
        <v>451</v>
      </c>
      <c r="C42" s="243" t="s">
        <v>452</v>
      </c>
      <c r="D42" s="243" t="s">
        <v>453</v>
      </c>
      <c r="E42" s="243" t="s">
        <v>454</v>
      </c>
      <c r="F42" s="243"/>
      <c r="G42" s="243" t="s">
        <v>455</v>
      </c>
      <c r="H42" s="243" t="s">
        <v>456</v>
      </c>
      <c r="I42" s="243"/>
      <c r="J42" s="244">
        <v>44651</v>
      </c>
      <c r="K42" s="244">
        <v>44805</v>
      </c>
      <c r="L42" s="243">
        <v>345</v>
      </c>
      <c r="M42" s="243" t="s">
        <v>457</v>
      </c>
      <c r="N42" s="244">
        <v>42962</v>
      </c>
      <c r="O42" s="244">
        <v>43362</v>
      </c>
      <c r="P42" s="244">
        <v>43382</v>
      </c>
      <c r="Q42" s="245" t="s">
        <v>490</v>
      </c>
      <c r="R42" s="243" t="s">
        <v>401</v>
      </c>
      <c r="S42" s="243">
        <v>45473</v>
      </c>
      <c r="T42" s="243">
        <v>45399</v>
      </c>
    </row>
    <row r="43" spans="1:20" ht="38.25">
      <c r="A43" s="243">
        <v>45501</v>
      </c>
      <c r="B43" s="243" t="s">
        <v>458</v>
      </c>
      <c r="C43" s="243" t="s">
        <v>459</v>
      </c>
      <c r="D43" s="243" t="s">
        <v>460</v>
      </c>
      <c r="E43" s="243" t="s">
        <v>461</v>
      </c>
      <c r="F43" s="243" t="s">
        <v>462</v>
      </c>
      <c r="G43" s="243" t="s">
        <v>264</v>
      </c>
      <c r="H43" s="243" t="s">
        <v>463</v>
      </c>
      <c r="I43" s="243">
        <v>2769</v>
      </c>
      <c r="J43" s="244">
        <v>45016.041666666664</v>
      </c>
      <c r="K43" s="244">
        <v>45413</v>
      </c>
      <c r="L43" s="243">
        <v>69</v>
      </c>
      <c r="M43" s="243" t="s">
        <v>266</v>
      </c>
      <c r="N43" s="244">
        <v>43452</v>
      </c>
      <c r="O43" s="244">
        <v>43482</v>
      </c>
      <c r="P43" s="244"/>
      <c r="Q43" s="245" t="s">
        <v>491</v>
      </c>
      <c r="R43" s="243" t="s">
        <v>401</v>
      </c>
      <c r="S43" s="243">
        <v>45502</v>
      </c>
      <c r="T43" s="243">
        <v>45501</v>
      </c>
    </row>
    <row r="44" spans="1:20" ht="38.25">
      <c r="A44" s="243">
        <v>50900</v>
      </c>
      <c r="B44" s="243" t="s">
        <v>464</v>
      </c>
      <c r="C44" s="243" t="s">
        <v>465</v>
      </c>
      <c r="D44" s="243" t="s">
        <v>466</v>
      </c>
      <c r="E44" s="243" t="s">
        <v>326</v>
      </c>
      <c r="F44" s="243" t="s">
        <v>467</v>
      </c>
      <c r="G44" s="243" t="s">
        <v>264</v>
      </c>
      <c r="H44" s="243" t="s">
        <v>468</v>
      </c>
      <c r="I44" s="243">
        <v>2794</v>
      </c>
      <c r="J44" s="244">
        <v>44651</v>
      </c>
      <c r="K44" s="244">
        <v>45352</v>
      </c>
      <c r="L44" s="243">
        <v>69</v>
      </c>
      <c r="M44" s="243" t="s">
        <v>266</v>
      </c>
      <c r="N44" s="244">
        <v>43739</v>
      </c>
      <c r="O44" s="244">
        <v>43770</v>
      </c>
      <c r="P44" s="244"/>
      <c r="Q44" s="245" t="s">
        <v>492</v>
      </c>
      <c r="R44" s="243" t="s">
        <v>401</v>
      </c>
      <c r="S44" s="243">
        <v>50901</v>
      </c>
      <c r="T44" s="243">
        <v>50900</v>
      </c>
    </row>
    <row r="45" spans="1:20" ht="38.25">
      <c r="A45" s="243" t="s">
        <v>469</v>
      </c>
      <c r="B45" s="243" t="s">
        <v>470</v>
      </c>
      <c r="C45" s="243" t="s">
        <v>471</v>
      </c>
      <c r="D45" s="243" t="s">
        <v>472</v>
      </c>
      <c r="E45" s="243" t="s">
        <v>473</v>
      </c>
      <c r="F45" s="243"/>
      <c r="G45" s="243" t="s">
        <v>474</v>
      </c>
      <c r="H45" s="243" t="s">
        <v>475</v>
      </c>
      <c r="I45" s="243"/>
      <c r="J45" s="244">
        <v>44926.000011574077</v>
      </c>
      <c r="K45" s="244">
        <v>44531</v>
      </c>
      <c r="L45" s="243">
        <v>138</v>
      </c>
      <c r="M45" s="243" t="s">
        <v>266</v>
      </c>
      <c r="N45" s="244">
        <v>43817</v>
      </c>
      <c r="O45" s="244">
        <v>43846</v>
      </c>
      <c r="P45" s="244"/>
      <c r="Q45" s="245" t="s">
        <v>493</v>
      </c>
      <c r="R45" s="243" t="s">
        <v>401</v>
      </c>
      <c r="S45" s="243">
        <v>57335</v>
      </c>
      <c r="T45" s="243">
        <v>52523</v>
      </c>
    </row>
    <row r="46" spans="1:20" ht="38.25">
      <c r="A46" s="243" t="s">
        <v>476</v>
      </c>
      <c r="B46" s="243" t="s">
        <v>470</v>
      </c>
      <c r="C46" s="243" t="s">
        <v>477</v>
      </c>
      <c r="D46" s="243" t="s">
        <v>473</v>
      </c>
      <c r="E46" s="243" t="s">
        <v>478</v>
      </c>
      <c r="F46" s="243"/>
      <c r="G46" s="243" t="s">
        <v>474</v>
      </c>
      <c r="H46" s="243" t="s">
        <v>475</v>
      </c>
      <c r="I46" s="243"/>
      <c r="J46" s="244">
        <v>44926.000023148146</v>
      </c>
      <c r="K46" s="244">
        <v>44531</v>
      </c>
      <c r="L46" s="243">
        <v>138</v>
      </c>
      <c r="M46" s="243" t="s">
        <v>266</v>
      </c>
      <c r="N46" s="244">
        <v>43817</v>
      </c>
      <c r="O46" s="244">
        <v>43846</v>
      </c>
      <c r="P46" s="244"/>
      <c r="Q46" s="245" t="s">
        <v>494</v>
      </c>
      <c r="R46" s="243" t="s">
        <v>401</v>
      </c>
      <c r="S46" s="243">
        <v>57336</v>
      </c>
      <c r="T46" s="243">
        <v>52523</v>
      </c>
    </row>
    <row r="47" spans="1:20" ht="38.25">
      <c r="A47" s="243" t="s">
        <v>479</v>
      </c>
      <c r="B47" s="243" t="s">
        <v>470</v>
      </c>
      <c r="C47" s="243" t="s">
        <v>480</v>
      </c>
      <c r="D47" s="243" t="s">
        <v>478</v>
      </c>
      <c r="E47" s="243" t="s">
        <v>481</v>
      </c>
      <c r="F47" s="243"/>
      <c r="G47" s="243" t="s">
        <v>474</v>
      </c>
      <c r="H47" s="243" t="s">
        <v>475</v>
      </c>
      <c r="I47" s="243"/>
      <c r="J47" s="244">
        <v>44926.000034722223</v>
      </c>
      <c r="K47" s="244">
        <v>44531</v>
      </c>
      <c r="L47" s="243">
        <v>138</v>
      </c>
      <c r="M47" s="243" t="s">
        <v>266</v>
      </c>
      <c r="N47" s="244">
        <v>43817</v>
      </c>
      <c r="O47" s="244">
        <v>43846</v>
      </c>
      <c r="P47" s="244"/>
      <c r="Q47" s="245" t="s">
        <v>495</v>
      </c>
      <c r="R47" s="243" t="s">
        <v>401</v>
      </c>
      <c r="S47" s="243">
        <v>57337</v>
      </c>
      <c r="T47" s="243">
        <v>52523</v>
      </c>
    </row>
    <row r="48" spans="1:20" ht="38.25">
      <c r="A48" s="243">
        <v>51001</v>
      </c>
      <c r="B48" s="243" t="s">
        <v>482</v>
      </c>
      <c r="C48" s="243" t="s">
        <v>483</v>
      </c>
      <c r="D48" s="243" t="s">
        <v>486</v>
      </c>
      <c r="E48" s="243" t="s">
        <v>461</v>
      </c>
      <c r="F48" s="243" t="s">
        <v>487</v>
      </c>
      <c r="G48" s="243" t="s">
        <v>264</v>
      </c>
      <c r="H48" s="243" t="s">
        <v>488</v>
      </c>
      <c r="I48" s="243">
        <v>2791</v>
      </c>
      <c r="J48" s="244">
        <v>44681.5</v>
      </c>
      <c r="K48" s="244">
        <v>44986</v>
      </c>
      <c r="L48" s="243">
        <v>69</v>
      </c>
      <c r="M48" s="243" t="s">
        <v>266</v>
      </c>
      <c r="N48" s="244"/>
      <c r="O48" s="246"/>
      <c r="P48" s="244"/>
      <c r="Q48" s="245" t="s">
        <v>496</v>
      </c>
      <c r="R48" s="243" t="s">
        <v>401</v>
      </c>
      <c r="S48" s="243">
        <v>51002</v>
      </c>
      <c r="T48" s="243">
        <v>51001</v>
      </c>
    </row>
    <row r="49" spans="1:20" ht="38.25">
      <c r="A49" s="243">
        <v>51005</v>
      </c>
      <c r="B49" s="243" t="s">
        <v>484</v>
      </c>
      <c r="C49" s="243" t="s">
        <v>485</v>
      </c>
      <c r="D49" s="243" t="s">
        <v>374</v>
      </c>
      <c r="E49" s="243" t="s">
        <v>486</v>
      </c>
      <c r="F49" s="243" t="s">
        <v>487</v>
      </c>
      <c r="G49" s="243" t="s">
        <v>264</v>
      </c>
      <c r="H49" s="243" t="s">
        <v>489</v>
      </c>
      <c r="I49" s="243">
        <v>2792</v>
      </c>
      <c r="J49" s="244">
        <v>44681</v>
      </c>
      <c r="K49" s="244">
        <v>44986</v>
      </c>
      <c r="L49" s="243">
        <v>69</v>
      </c>
      <c r="M49" s="243" t="s">
        <v>266</v>
      </c>
      <c r="N49" s="244"/>
      <c r="O49" s="246"/>
      <c r="P49" s="244"/>
      <c r="Q49" s="245" t="s">
        <v>497</v>
      </c>
      <c r="R49" s="243" t="s">
        <v>401</v>
      </c>
      <c r="S49" s="243">
        <v>51006</v>
      </c>
      <c r="T49" s="243">
        <v>51005</v>
      </c>
    </row>
    <row r="50" spans="1:20">
      <c r="A50" s="202"/>
      <c r="B50" s="202"/>
      <c r="C50" s="202"/>
      <c r="D50" s="202"/>
      <c r="E50" s="202"/>
      <c r="F50" s="202"/>
      <c r="G50" s="202"/>
      <c r="H50" s="202"/>
      <c r="I50" s="202"/>
      <c r="J50" s="203"/>
      <c r="K50" s="203"/>
      <c r="L50" s="202"/>
      <c r="M50" s="202"/>
      <c r="N50" s="203"/>
      <c r="O50" s="203"/>
      <c r="P50" s="203"/>
      <c r="Q50" s="204"/>
      <c r="R50" s="202"/>
      <c r="S50" s="202"/>
      <c r="T50" s="202"/>
    </row>
    <row r="51" spans="1:20">
      <c r="A51" s="202"/>
      <c r="B51" s="202"/>
      <c r="C51" s="202"/>
      <c r="D51" s="202"/>
      <c r="E51" s="202"/>
      <c r="F51" s="202"/>
      <c r="G51" s="202"/>
      <c r="H51" s="202"/>
      <c r="I51" s="202"/>
      <c r="J51" s="203"/>
      <c r="K51" s="203"/>
      <c r="L51" s="202"/>
      <c r="M51" s="202"/>
      <c r="N51" s="203"/>
      <c r="O51" s="203"/>
      <c r="P51" s="203"/>
      <c r="Q51" s="204"/>
      <c r="R51" s="202"/>
      <c r="S51" s="202"/>
      <c r="T51" s="202"/>
    </row>
    <row r="52" spans="1:20">
      <c r="A52" s="202"/>
      <c r="B52" s="202"/>
      <c r="C52" s="202"/>
      <c r="D52" s="202"/>
      <c r="E52" s="202"/>
      <c r="F52" s="202"/>
      <c r="G52" s="202"/>
      <c r="H52" s="202"/>
      <c r="I52" s="202"/>
      <c r="J52" s="203"/>
      <c r="K52" s="203"/>
      <c r="L52" s="202"/>
      <c r="M52" s="202"/>
      <c r="N52" s="203"/>
      <c r="O52" s="203"/>
      <c r="P52" s="203"/>
      <c r="Q52" s="204"/>
      <c r="R52" s="202"/>
      <c r="S52" s="202"/>
      <c r="T52" s="202"/>
    </row>
    <row r="53" spans="1:20">
      <c r="A53" s="202"/>
      <c r="B53" s="202"/>
      <c r="C53" s="202"/>
      <c r="D53" s="202"/>
      <c r="E53" s="202"/>
      <c r="F53" s="202"/>
      <c r="G53" s="202"/>
      <c r="H53" s="202"/>
      <c r="I53" s="202"/>
      <c r="J53" s="203"/>
      <c r="K53" s="203"/>
      <c r="L53" s="202"/>
      <c r="M53" s="202"/>
      <c r="N53" s="203"/>
      <c r="O53" s="203"/>
      <c r="P53" s="203"/>
      <c r="Q53" s="204"/>
      <c r="R53" s="202"/>
      <c r="S53" s="202"/>
      <c r="T53" s="202"/>
    </row>
    <row r="54" spans="1:20">
      <c r="A54" s="202"/>
      <c r="B54" s="202"/>
      <c r="C54" s="202"/>
      <c r="D54" s="202"/>
      <c r="E54" s="202"/>
      <c r="F54" s="202"/>
      <c r="G54" s="202"/>
      <c r="H54" s="202"/>
      <c r="I54" s="202"/>
      <c r="J54" s="203"/>
      <c r="K54" s="203"/>
      <c r="L54" s="202"/>
      <c r="M54" s="202"/>
      <c r="N54" s="203"/>
      <c r="O54" s="203"/>
      <c r="P54" s="203"/>
      <c r="Q54" s="204"/>
      <c r="R54" s="202"/>
      <c r="S54" s="202"/>
      <c r="T54" s="202"/>
    </row>
    <row r="55" spans="1:20">
      <c r="A55" s="202"/>
      <c r="B55" s="202"/>
      <c r="C55" s="202"/>
      <c r="D55" s="202"/>
      <c r="E55" s="202"/>
      <c r="F55" s="202"/>
      <c r="G55" s="202"/>
      <c r="H55" s="202"/>
      <c r="I55" s="202"/>
      <c r="J55" s="203"/>
      <c r="K55" s="203"/>
      <c r="L55" s="202"/>
      <c r="M55" s="202"/>
      <c r="N55" s="203"/>
      <c r="O55" s="203"/>
      <c r="P55" s="203"/>
      <c r="Q55" s="204"/>
      <c r="R55" s="202"/>
      <c r="S55" s="202"/>
      <c r="T55" s="202"/>
    </row>
    <row r="56" spans="1:20">
      <c r="A56" s="202"/>
      <c r="B56" s="202"/>
      <c r="C56" s="202"/>
      <c r="D56" s="202"/>
      <c r="E56" s="202"/>
      <c r="F56" s="202"/>
      <c r="G56" s="202"/>
      <c r="H56" s="202"/>
      <c r="I56" s="202"/>
      <c r="J56" s="203"/>
      <c r="K56" s="203"/>
      <c r="L56" s="202"/>
      <c r="M56" s="202"/>
      <c r="N56" s="203"/>
      <c r="O56" s="203"/>
      <c r="P56" s="203"/>
      <c r="Q56" s="204"/>
      <c r="R56" s="202"/>
      <c r="S56" s="202"/>
      <c r="T56" s="202"/>
    </row>
    <row r="57" spans="1:20">
      <c r="A57" s="202"/>
      <c r="B57" s="202"/>
      <c r="C57" s="202"/>
      <c r="D57" s="202"/>
      <c r="E57" s="202"/>
      <c r="F57" s="202"/>
      <c r="G57" s="202"/>
      <c r="H57" s="202"/>
      <c r="I57" s="202"/>
      <c r="J57" s="203"/>
      <c r="K57" s="203"/>
      <c r="L57" s="202"/>
      <c r="M57" s="202"/>
      <c r="N57" s="203"/>
      <c r="O57" s="203"/>
      <c r="P57" s="203"/>
      <c r="Q57" s="204"/>
      <c r="R57" s="202"/>
      <c r="S57" s="202"/>
      <c r="T57" s="202"/>
    </row>
    <row r="58" spans="1:20">
      <c r="A58" s="202"/>
      <c r="B58" s="202"/>
      <c r="C58" s="202"/>
      <c r="D58" s="202"/>
      <c r="E58" s="202"/>
      <c r="F58" s="202"/>
      <c r="G58" s="202"/>
      <c r="H58" s="202"/>
      <c r="I58" s="202"/>
      <c r="J58" s="203"/>
      <c r="K58" s="203"/>
      <c r="L58" s="202"/>
      <c r="M58" s="202"/>
      <c r="N58" s="203"/>
      <c r="O58" s="203"/>
      <c r="P58" s="203"/>
      <c r="Q58" s="204"/>
      <c r="R58" s="202"/>
      <c r="S58" s="202"/>
      <c r="T58" s="202"/>
    </row>
    <row r="64" spans="1:20">
      <c r="A64" s="201"/>
    </row>
    <row r="65" spans="1:1">
      <c r="A65" s="201"/>
    </row>
    <row r="66" spans="1:1">
      <c r="A66" s="201"/>
    </row>
  </sheetData>
  <autoFilter ref="A6:S38" xr:uid="{F9201CC7-1BE1-4122-94AA-382C1559D598}"/>
  <mergeCells count="2">
    <mergeCell ref="A5:B5"/>
    <mergeCell ref="A40:B40"/>
  </mergeCells>
  <hyperlinks>
    <hyperlink ref="D1" location="Index!A1" display="Back" xr:uid="{00000000-0004-0000-0300-000000000000}"/>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28"/>
  <sheetViews>
    <sheetView workbookViewId="0">
      <selection activeCell="C21" sqref="C21"/>
    </sheetView>
  </sheetViews>
  <sheetFormatPr defaultRowHeight="15"/>
  <cols>
    <col min="1" max="1" width="55.85546875" style="22" bestFit="1" customWidth="1"/>
    <col min="2" max="2" width="27" style="22" bestFit="1" customWidth="1"/>
    <col min="3" max="3" width="13.28515625" style="22" bestFit="1" customWidth="1"/>
    <col min="4" max="4" width="35.28515625" style="22" customWidth="1"/>
    <col min="5" max="5" width="25.28515625" style="22" customWidth="1"/>
    <col min="6" max="6" width="22.85546875" style="22" customWidth="1"/>
    <col min="7" max="7" width="43" style="22" customWidth="1"/>
    <col min="8" max="8" width="35.7109375" style="22" customWidth="1"/>
    <col min="9" max="9" width="26.5703125" style="22" customWidth="1"/>
    <col min="10" max="10" width="22.5703125" style="22" customWidth="1"/>
    <col min="11" max="11" width="45.140625" style="22" customWidth="1"/>
    <col min="12" max="12" width="35.85546875" style="22" customWidth="1"/>
    <col min="13" max="13" width="32.85546875" style="22" customWidth="1"/>
    <col min="14" max="14" width="50.5703125" style="22" customWidth="1"/>
    <col min="15" max="15" width="17.42578125" style="22" customWidth="1"/>
    <col min="16" max="16" width="23.85546875" style="22" customWidth="1"/>
    <col min="17" max="17" width="51.85546875" style="22" customWidth="1"/>
    <col min="18" max="18" width="32" style="22" customWidth="1"/>
    <col min="19" max="19" width="52.140625" style="22" customWidth="1"/>
    <col min="20" max="20" width="53.42578125" style="22" customWidth="1"/>
    <col min="21" max="21" width="70.42578125" style="22" customWidth="1"/>
    <col min="22" max="22" width="22.140625" style="22" customWidth="1"/>
    <col min="23" max="23" width="50.28515625" style="22" customWidth="1"/>
    <col min="24" max="24" width="38.85546875" style="22" customWidth="1"/>
    <col min="25" max="25" width="45.28515625" style="22" customWidth="1"/>
    <col min="26" max="26" width="55.28515625" style="22" customWidth="1"/>
    <col min="27" max="27" width="47.140625" style="22" customWidth="1"/>
    <col min="28" max="28" width="22.5703125" style="22" customWidth="1"/>
    <col min="29" max="29" width="43" style="22" customWidth="1"/>
    <col min="30" max="30" width="17.85546875" style="22" customWidth="1"/>
    <col min="31" max="31" width="16.140625" style="22" customWidth="1"/>
    <col min="32" max="32" width="22" style="22" customWidth="1"/>
    <col min="33" max="16384" width="9.140625" style="22"/>
  </cols>
  <sheetData>
    <row r="1" spans="1:7">
      <c r="A1" s="22" t="s">
        <v>16</v>
      </c>
      <c r="B1" s="235">
        <v>44494</v>
      </c>
      <c r="D1" s="2" t="s">
        <v>17</v>
      </c>
      <c r="G1"/>
    </row>
    <row r="2" spans="1:7">
      <c r="A2" s="22" t="s">
        <v>18</v>
      </c>
      <c r="B2" s="230" t="s">
        <v>160</v>
      </c>
    </row>
    <row r="4" spans="1:7">
      <c r="A4" s="67" t="s">
        <v>64</v>
      </c>
      <c r="B4" s="67" t="s">
        <v>114</v>
      </c>
      <c r="C4" s="68" t="s">
        <v>115</v>
      </c>
    </row>
    <row r="5" spans="1:7">
      <c r="A5" s="65" t="s">
        <v>747</v>
      </c>
      <c r="B5" s="78" t="s">
        <v>660</v>
      </c>
      <c r="C5" s="206">
        <v>44096</v>
      </c>
    </row>
    <row r="6" spans="1:7">
      <c r="A6" s="65" t="s">
        <v>498</v>
      </c>
      <c r="B6" s="78" t="s">
        <v>338</v>
      </c>
      <c r="C6" s="206">
        <v>44144</v>
      </c>
    </row>
    <row r="7" spans="1:7">
      <c r="A7" s="22" t="s">
        <v>499</v>
      </c>
      <c r="B7" s="180" t="s">
        <v>338</v>
      </c>
      <c r="C7" s="206">
        <v>44215</v>
      </c>
    </row>
    <row r="8" spans="1:7">
      <c r="A8" s="65" t="s">
        <v>500</v>
      </c>
      <c r="B8" s="180" t="s">
        <v>338</v>
      </c>
      <c r="C8" s="206">
        <v>44085</v>
      </c>
    </row>
    <row r="9" spans="1:7">
      <c r="A9" s="65" t="s">
        <v>655</v>
      </c>
      <c r="B9" s="180" t="s">
        <v>338</v>
      </c>
      <c r="C9" s="229">
        <v>44491</v>
      </c>
    </row>
    <row r="10" spans="1:7">
      <c r="A10" s="22" t="s">
        <v>707</v>
      </c>
      <c r="B10" s="180" t="s">
        <v>510</v>
      </c>
      <c r="C10" s="206">
        <v>44369</v>
      </c>
    </row>
    <row r="11" spans="1:7">
      <c r="A11" s="22" t="s">
        <v>722</v>
      </c>
      <c r="B11" s="180" t="s">
        <v>510</v>
      </c>
      <c r="C11" s="206">
        <v>44285</v>
      </c>
    </row>
    <row r="12" spans="1:7">
      <c r="A12" s="22" t="s">
        <v>725</v>
      </c>
      <c r="B12" s="180" t="s">
        <v>726</v>
      </c>
      <c r="C12" s="206">
        <v>44358</v>
      </c>
    </row>
    <row r="13" spans="1:7">
      <c r="B13" s="180"/>
      <c r="C13" s="206"/>
    </row>
    <row r="14" spans="1:7">
      <c r="B14" s="78"/>
      <c r="C14" s="206"/>
    </row>
    <row r="15" spans="1:7">
      <c r="B15" s="78"/>
      <c r="C15" s="206"/>
    </row>
    <row r="16" spans="1:7">
      <c r="B16" s="78"/>
      <c r="C16" s="206"/>
    </row>
    <row r="17" spans="2:3">
      <c r="B17" s="78"/>
      <c r="C17" s="78"/>
    </row>
    <row r="18" spans="2:3">
      <c r="B18" s="78"/>
      <c r="C18" s="78"/>
    </row>
    <row r="19" spans="2:3">
      <c r="B19" s="78"/>
      <c r="C19" s="78"/>
    </row>
    <row r="20" spans="2:3">
      <c r="B20" s="78"/>
      <c r="C20" s="78"/>
    </row>
    <row r="21" spans="2:3">
      <c r="B21" s="78"/>
      <c r="C21" s="78"/>
    </row>
    <row r="22" spans="2:3">
      <c r="B22" s="78"/>
      <c r="C22" s="78"/>
    </row>
    <row r="23" spans="2:3">
      <c r="B23" s="78"/>
      <c r="C23" s="78"/>
    </row>
    <row r="24" spans="2:3">
      <c r="B24" s="78"/>
      <c r="C24" s="78"/>
    </row>
    <row r="25" spans="2:3">
      <c r="B25" s="78"/>
      <c r="C25" s="78"/>
    </row>
    <row r="26" spans="2:3">
      <c r="B26" s="78"/>
      <c r="C26" s="78"/>
    </row>
    <row r="27" spans="2:3">
      <c r="B27" s="78"/>
      <c r="C27" s="78"/>
    </row>
    <row r="28" spans="2:3">
      <c r="B28" s="78"/>
      <c r="C28" s="78"/>
    </row>
  </sheetData>
  <sortState xmlns:xlrd2="http://schemas.microsoft.com/office/spreadsheetml/2017/richdata2" ref="A5:C13">
    <sortCondition ref="C5:C13"/>
  </sortState>
  <hyperlinks>
    <hyperlink ref="D1" location="Index!A1" display="Back" xr:uid="{00000000-0004-0000-0400-000000000000}"/>
  </hyperlinks>
  <pageMargins left="0.7" right="0.7" top="0.75" bottom="0.75" header="0.3" footer="0.3"/>
  <pageSetup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H118"/>
  <sheetViews>
    <sheetView topLeftCell="A25" workbookViewId="0">
      <selection activeCell="B39" sqref="B39"/>
    </sheetView>
  </sheetViews>
  <sheetFormatPr defaultRowHeight="15"/>
  <cols>
    <col min="1" max="1" width="43.5703125" style="1" bestFit="1" customWidth="1"/>
    <col min="2" max="2" width="30.42578125" style="14" bestFit="1" customWidth="1"/>
    <col min="3" max="7" width="9.7109375" style="14" bestFit="1" customWidth="1"/>
    <col min="8" max="8" width="50.7109375" style="45" customWidth="1"/>
    <col min="9" max="16384" width="9.140625" style="14"/>
  </cols>
  <sheetData>
    <row r="1" spans="1:8">
      <c r="A1" s="1" t="s">
        <v>16</v>
      </c>
      <c r="B1" s="75">
        <v>44513</v>
      </c>
      <c r="C1" s="46" t="s">
        <v>17</v>
      </c>
    </row>
    <row r="2" spans="1:8">
      <c r="A2" s="1" t="s">
        <v>18</v>
      </c>
      <c r="B2" s="230" t="s">
        <v>160</v>
      </c>
    </row>
    <row r="4" spans="1:8" ht="21.75" thickBot="1">
      <c r="A4" s="268" t="s">
        <v>151</v>
      </c>
      <c r="B4" s="268"/>
      <c r="C4" s="268"/>
      <c r="D4" s="268"/>
      <c r="E4" s="268"/>
      <c r="F4" s="268"/>
      <c r="G4" s="268"/>
      <c r="H4" s="268"/>
    </row>
    <row r="5" spans="1:8">
      <c r="A5" s="263" t="s">
        <v>53</v>
      </c>
      <c r="B5" s="262" t="s">
        <v>54</v>
      </c>
      <c r="C5" s="262"/>
      <c r="D5" s="262"/>
      <c r="E5" s="262"/>
      <c r="F5" s="262"/>
      <c r="G5" s="262"/>
      <c r="H5" s="260" t="s">
        <v>56</v>
      </c>
    </row>
    <row r="6" spans="1:8">
      <c r="A6" s="264"/>
      <c r="B6" s="265"/>
      <c r="C6" s="113" t="s">
        <v>135</v>
      </c>
      <c r="D6" s="113" t="s">
        <v>152</v>
      </c>
      <c r="E6" s="113" t="s">
        <v>153</v>
      </c>
      <c r="F6" s="113" t="s">
        <v>136</v>
      </c>
      <c r="G6" s="113" t="s">
        <v>154</v>
      </c>
      <c r="H6" s="261"/>
    </row>
    <row r="7" spans="1:8" ht="30">
      <c r="A7" s="1" t="s">
        <v>710</v>
      </c>
      <c r="B7" s="18" t="s">
        <v>510</v>
      </c>
      <c r="C7" s="18" t="s">
        <v>94</v>
      </c>
      <c r="D7" s="18"/>
      <c r="E7" s="18"/>
      <c r="F7" s="18"/>
      <c r="G7" s="18"/>
      <c r="H7" s="145" t="s">
        <v>711</v>
      </c>
    </row>
    <row r="8" spans="1:8" ht="30">
      <c r="A8" s="1" t="s">
        <v>511</v>
      </c>
      <c r="B8" s="18" t="s">
        <v>510</v>
      </c>
      <c r="C8" s="146" t="s">
        <v>94</v>
      </c>
      <c r="D8" s="146" t="s">
        <v>94</v>
      </c>
      <c r="E8" s="146" t="s">
        <v>94</v>
      </c>
      <c r="F8" s="146" t="s">
        <v>94</v>
      </c>
      <c r="G8" s="146" t="s">
        <v>94</v>
      </c>
      <c r="H8" s="227" t="s">
        <v>711</v>
      </c>
    </row>
    <row r="9" spans="1:8" ht="60">
      <c r="A9" s="1" t="s">
        <v>662</v>
      </c>
      <c r="B9" s="18" t="s">
        <v>660</v>
      </c>
      <c r="C9" s="210" t="s">
        <v>94</v>
      </c>
      <c r="D9" s="210" t="s">
        <v>94</v>
      </c>
      <c r="E9" s="210" t="s">
        <v>94</v>
      </c>
      <c r="F9" s="210" t="s">
        <v>94</v>
      </c>
      <c r="G9" s="210" t="s">
        <v>94</v>
      </c>
      <c r="H9" s="53" t="s">
        <v>661</v>
      </c>
    </row>
    <row r="10" spans="1:8" ht="45">
      <c r="A10" s="1" t="s">
        <v>663</v>
      </c>
      <c r="B10" s="18" t="s">
        <v>510</v>
      </c>
      <c r="C10" s="210" t="s">
        <v>94</v>
      </c>
      <c r="D10" s="210" t="s">
        <v>94</v>
      </c>
      <c r="E10" s="210" t="s">
        <v>94</v>
      </c>
      <c r="F10" s="210" t="s">
        <v>94</v>
      </c>
      <c r="G10" s="210" t="s">
        <v>94</v>
      </c>
      <c r="H10" s="79" t="s">
        <v>668</v>
      </c>
    </row>
    <row r="11" spans="1:8" ht="30">
      <c r="A11" s="1" t="s">
        <v>664</v>
      </c>
      <c r="B11" s="18" t="s">
        <v>474</v>
      </c>
      <c r="C11" s="210" t="s">
        <v>94</v>
      </c>
      <c r="D11" s="210" t="s">
        <v>94</v>
      </c>
      <c r="E11" s="210" t="s">
        <v>94</v>
      </c>
      <c r="F11" s="210" t="s">
        <v>94</v>
      </c>
      <c r="G11" s="210" t="s">
        <v>94</v>
      </c>
      <c r="H11" s="79" t="s">
        <v>669</v>
      </c>
    </row>
    <row r="12" spans="1:8" ht="30">
      <c r="A12" s="1" t="s">
        <v>673</v>
      </c>
      <c r="B12" s="18" t="s">
        <v>474</v>
      </c>
      <c r="C12" s="210"/>
      <c r="D12" s="210" t="s">
        <v>94</v>
      </c>
      <c r="E12" s="210" t="s">
        <v>94</v>
      </c>
      <c r="F12" s="210" t="s">
        <v>94</v>
      </c>
      <c r="G12" s="210" t="s">
        <v>94</v>
      </c>
      <c r="H12" s="79" t="s">
        <v>669</v>
      </c>
    </row>
    <row r="13" spans="1:8" ht="30">
      <c r="A13" s="1" t="s">
        <v>686</v>
      </c>
      <c r="B13" s="18" t="s">
        <v>338</v>
      </c>
      <c r="C13" s="18"/>
      <c r="D13" s="210" t="s">
        <v>94</v>
      </c>
      <c r="E13" s="210" t="s">
        <v>94</v>
      </c>
      <c r="F13" s="210" t="s">
        <v>94</v>
      </c>
      <c r="G13" s="210" t="s">
        <v>94</v>
      </c>
      <c r="H13" s="14" t="s">
        <v>688</v>
      </c>
    </row>
    <row r="14" spans="1:8" ht="30">
      <c r="A14" s="1" t="s">
        <v>687</v>
      </c>
      <c r="B14" s="18" t="s">
        <v>338</v>
      </c>
      <c r="C14" s="210" t="s">
        <v>94</v>
      </c>
      <c r="D14" s="18"/>
      <c r="E14" s="18"/>
      <c r="F14" s="18"/>
      <c r="G14" s="18"/>
      <c r="H14" s="14" t="s">
        <v>688</v>
      </c>
    </row>
    <row r="15" spans="1:8" ht="30">
      <c r="A15" s="1" t="s">
        <v>693</v>
      </c>
      <c r="B15" s="18" t="s">
        <v>474</v>
      </c>
      <c r="C15" s="210" t="s">
        <v>94</v>
      </c>
      <c r="D15" s="210" t="s">
        <v>94</v>
      </c>
      <c r="E15" s="210" t="s">
        <v>94</v>
      </c>
      <c r="F15" s="210" t="s">
        <v>94</v>
      </c>
      <c r="G15" s="210" t="s">
        <v>94</v>
      </c>
    </row>
    <row r="16" spans="1:8">
      <c r="A16" s="1" t="s">
        <v>695</v>
      </c>
      <c r="B16" s="18" t="s">
        <v>474</v>
      </c>
      <c r="C16" s="210" t="s">
        <v>94</v>
      </c>
      <c r="D16" s="210" t="s">
        <v>94</v>
      </c>
      <c r="E16" s="210" t="s">
        <v>94</v>
      </c>
      <c r="F16" s="210" t="s">
        <v>94</v>
      </c>
      <c r="G16" s="210" t="s">
        <v>94</v>
      </c>
      <c r="H16" s="14"/>
    </row>
    <row r="17" spans="1:8" ht="45">
      <c r="A17" s="1" t="s">
        <v>704</v>
      </c>
      <c r="B17" s="18" t="s">
        <v>474</v>
      </c>
      <c r="C17" s="210" t="s">
        <v>94</v>
      </c>
      <c r="D17" s="210" t="s">
        <v>94</v>
      </c>
      <c r="E17" s="210" t="s">
        <v>94</v>
      </c>
      <c r="F17" s="210" t="s">
        <v>94</v>
      </c>
      <c r="G17" s="210" t="s">
        <v>94</v>
      </c>
      <c r="H17" s="14" t="s">
        <v>674</v>
      </c>
    </row>
    <row r="18" spans="1:8">
      <c r="A18" s="1" t="s">
        <v>700</v>
      </c>
      <c r="B18" s="18" t="s">
        <v>338</v>
      </c>
      <c r="C18" s="210" t="s">
        <v>94</v>
      </c>
      <c r="D18" s="210" t="s">
        <v>94</v>
      </c>
      <c r="E18" s="210" t="s">
        <v>94</v>
      </c>
      <c r="F18" s="210" t="s">
        <v>94</v>
      </c>
      <c r="G18" s="210" t="s">
        <v>94</v>
      </c>
      <c r="H18" s="45" t="s">
        <v>688</v>
      </c>
    </row>
    <row r="19" spans="1:8">
      <c r="A19" s="1" t="s">
        <v>703</v>
      </c>
      <c r="B19" s="18" t="s">
        <v>338</v>
      </c>
      <c r="C19" s="221" t="s">
        <v>94</v>
      </c>
      <c r="D19" s="221" t="s">
        <v>94</v>
      </c>
      <c r="E19" s="221" t="s">
        <v>94</v>
      </c>
      <c r="F19" s="221" t="s">
        <v>94</v>
      </c>
      <c r="G19" s="221" t="s">
        <v>94</v>
      </c>
      <c r="H19" s="222" t="s">
        <v>712</v>
      </c>
    </row>
    <row r="20" spans="1:8">
      <c r="A20" s="1" t="s">
        <v>705</v>
      </c>
      <c r="B20" s="18" t="s">
        <v>474</v>
      </c>
      <c r="C20" s="221" t="s">
        <v>94</v>
      </c>
      <c r="D20" s="221" t="s">
        <v>94</v>
      </c>
      <c r="E20" s="221" t="s">
        <v>94</v>
      </c>
      <c r="F20" s="221" t="s">
        <v>94</v>
      </c>
      <c r="G20" s="221" t="s">
        <v>94</v>
      </c>
      <c r="H20" s="222" t="s">
        <v>712</v>
      </c>
    </row>
    <row r="21" spans="1:8">
      <c r="A21" s="1" t="s">
        <v>706</v>
      </c>
      <c r="B21" s="47" t="s">
        <v>510</v>
      </c>
      <c r="C21" s="225" t="s">
        <v>94</v>
      </c>
      <c r="D21" s="225" t="s">
        <v>94</v>
      </c>
      <c r="E21" s="225" t="s">
        <v>94</v>
      </c>
      <c r="F21" s="225" t="s">
        <v>94</v>
      </c>
      <c r="G21" s="225" t="s">
        <v>94</v>
      </c>
      <c r="H21" s="45" t="s">
        <v>674</v>
      </c>
    </row>
    <row r="22" spans="1:8">
      <c r="A22" s="1" t="s">
        <v>751</v>
      </c>
      <c r="B22" s="18" t="s">
        <v>708</v>
      </c>
      <c r="C22" s="225" t="s">
        <v>94</v>
      </c>
      <c r="D22" s="225" t="s">
        <v>94</v>
      </c>
      <c r="E22" s="225" t="s">
        <v>94</v>
      </c>
      <c r="F22" s="225" t="s">
        <v>94</v>
      </c>
      <c r="G22" s="225" t="s">
        <v>94</v>
      </c>
      <c r="H22" s="14" t="s">
        <v>674</v>
      </c>
    </row>
    <row r="23" spans="1:8">
      <c r="A23" s="1" t="s">
        <v>709</v>
      </c>
      <c r="B23" s="18" t="s">
        <v>510</v>
      </c>
      <c r="C23" s="226" t="s">
        <v>94</v>
      </c>
      <c r="D23" s="226" t="s">
        <v>94</v>
      </c>
      <c r="E23" s="226" t="s">
        <v>94</v>
      </c>
      <c r="F23" s="226" t="s">
        <v>94</v>
      </c>
      <c r="G23" s="226" t="s">
        <v>94</v>
      </c>
      <c r="H23" s="222" t="s">
        <v>712</v>
      </c>
    </row>
    <row r="24" spans="1:8" ht="15" customHeight="1">
      <c r="A24" s="1" t="s">
        <v>713</v>
      </c>
      <c r="B24" s="228" t="s">
        <v>510</v>
      </c>
      <c r="C24" s="228" t="s">
        <v>94</v>
      </c>
      <c r="D24" s="228" t="s">
        <v>94</v>
      </c>
      <c r="E24" s="228" t="s">
        <v>94</v>
      </c>
      <c r="F24" s="228" t="s">
        <v>94</v>
      </c>
      <c r="G24" s="228" t="s">
        <v>94</v>
      </c>
      <c r="H24" s="45" t="s">
        <v>668</v>
      </c>
    </row>
    <row r="25" spans="1:8">
      <c r="A25" s="231" t="s">
        <v>753</v>
      </c>
      <c r="B25" s="228" t="s">
        <v>510</v>
      </c>
      <c r="C25" s="228" t="s">
        <v>94</v>
      </c>
      <c r="D25" s="228" t="s">
        <v>94</v>
      </c>
      <c r="E25" s="228" t="s">
        <v>94</v>
      </c>
      <c r="F25" s="228" t="s">
        <v>94</v>
      </c>
      <c r="G25" s="228" t="s">
        <v>94</v>
      </c>
    </row>
    <row r="26" spans="1:8">
      <c r="A26" s="231" t="s">
        <v>714</v>
      </c>
      <c r="B26" s="228" t="s">
        <v>510</v>
      </c>
      <c r="C26" s="228" t="s">
        <v>94</v>
      </c>
      <c r="D26" s="228" t="s">
        <v>94</v>
      </c>
      <c r="E26" s="228" t="s">
        <v>94</v>
      </c>
      <c r="F26" s="228" t="s">
        <v>94</v>
      </c>
      <c r="G26" s="228" t="s">
        <v>94</v>
      </c>
      <c r="H26" s="222" t="s">
        <v>712</v>
      </c>
    </row>
    <row r="27" spans="1:8">
      <c r="A27" s="1" t="s">
        <v>715</v>
      </c>
      <c r="B27" s="228" t="s">
        <v>510</v>
      </c>
      <c r="C27" s="228" t="s">
        <v>94</v>
      </c>
      <c r="D27" s="228" t="s">
        <v>94</v>
      </c>
      <c r="E27" s="228" t="s">
        <v>94</v>
      </c>
      <c r="F27" s="228" t="s">
        <v>94</v>
      </c>
      <c r="G27" s="228" t="s">
        <v>94</v>
      </c>
      <c r="H27" s="45" t="s">
        <v>668</v>
      </c>
    </row>
    <row r="28" spans="1:8">
      <c r="A28" s="231" t="s">
        <v>716</v>
      </c>
      <c r="B28" s="228" t="s">
        <v>510</v>
      </c>
      <c r="C28" s="228" t="s">
        <v>94</v>
      </c>
      <c r="D28" s="228" t="s">
        <v>94</v>
      </c>
      <c r="E28" s="228" t="s">
        <v>94</v>
      </c>
      <c r="F28" s="228" t="s">
        <v>94</v>
      </c>
      <c r="G28" s="228" t="s">
        <v>94</v>
      </c>
      <c r="H28" s="222" t="s">
        <v>712</v>
      </c>
    </row>
    <row r="29" spans="1:8" ht="30">
      <c r="A29" s="1" t="s">
        <v>750</v>
      </c>
      <c r="B29" s="228" t="s">
        <v>510</v>
      </c>
      <c r="C29" s="228" t="s">
        <v>94</v>
      </c>
      <c r="D29" s="228" t="s">
        <v>94</v>
      </c>
      <c r="E29" s="228" t="s">
        <v>94</v>
      </c>
      <c r="F29" s="228" t="s">
        <v>94</v>
      </c>
      <c r="G29" s="228" t="s">
        <v>94</v>
      </c>
      <c r="H29" s="222" t="s">
        <v>717</v>
      </c>
    </row>
    <row r="30" spans="1:8">
      <c r="A30" s="230" t="s">
        <v>723</v>
      </c>
      <c r="B30" s="228" t="s">
        <v>338</v>
      </c>
      <c r="C30" s="228" t="s">
        <v>94</v>
      </c>
      <c r="D30" s="228" t="s">
        <v>94</v>
      </c>
      <c r="E30" s="228" t="s">
        <v>94</v>
      </c>
      <c r="F30" s="228" t="s">
        <v>94</v>
      </c>
      <c r="G30" s="228" t="s">
        <v>94</v>
      </c>
      <c r="H30" s="222" t="s">
        <v>688</v>
      </c>
    </row>
    <row r="31" spans="1:8">
      <c r="A31" s="230" t="s">
        <v>724</v>
      </c>
      <c r="B31" s="228" t="s">
        <v>338</v>
      </c>
      <c r="C31" s="228" t="s">
        <v>94</v>
      </c>
      <c r="D31" s="228" t="s">
        <v>94</v>
      </c>
      <c r="E31" s="228" t="s">
        <v>94</v>
      </c>
      <c r="F31" s="228" t="s">
        <v>94</v>
      </c>
      <c r="G31" s="228" t="s">
        <v>94</v>
      </c>
      <c r="H31" s="222" t="s">
        <v>688</v>
      </c>
    </row>
    <row r="32" spans="1:8" ht="30">
      <c r="A32" s="227" t="s">
        <v>730</v>
      </c>
      <c r="B32" s="228" t="s">
        <v>338</v>
      </c>
      <c r="C32" s="228" t="s">
        <v>94</v>
      </c>
      <c r="D32" s="228" t="s">
        <v>94</v>
      </c>
      <c r="E32" s="228" t="s">
        <v>94</v>
      </c>
      <c r="F32" s="228" t="s">
        <v>94</v>
      </c>
      <c r="G32" s="228" t="s">
        <v>94</v>
      </c>
      <c r="H32" s="222" t="s">
        <v>734</v>
      </c>
    </row>
    <row r="33" spans="1:8" ht="30">
      <c r="A33" s="227" t="s">
        <v>733</v>
      </c>
      <c r="B33" s="228" t="s">
        <v>338</v>
      </c>
      <c r="C33" s="228" t="s">
        <v>94</v>
      </c>
      <c r="D33" s="228" t="s">
        <v>94</v>
      </c>
      <c r="E33" s="228" t="s">
        <v>94</v>
      </c>
      <c r="F33" s="228" t="s">
        <v>94</v>
      </c>
      <c r="G33" s="228" t="s">
        <v>94</v>
      </c>
      <c r="H33" s="222" t="s">
        <v>735</v>
      </c>
    </row>
    <row r="34" spans="1:8" ht="30">
      <c r="A34" s="227" t="s">
        <v>736</v>
      </c>
      <c r="B34" s="228" t="s">
        <v>338</v>
      </c>
      <c r="C34" s="228" t="s">
        <v>94</v>
      </c>
      <c r="D34" s="228" t="s">
        <v>94</v>
      </c>
      <c r="E34" s="228" t="s">
        <v>94</v>
      </c>
      <c r="F34" s="228" t="s">
        <v>94</v>
      </c>
      <c r="G34" s="228" t="s">
        <v>94</v>
      </c>
      <c r="H34" s="222" t="s">
        <v>738</v>
      </c>
    </row>
    <row r="35" spans="1:8" ht="30">
      <c r="A35" s="227" t="s">
        <v>752</v>
      </c>
      <c r="B35" s="228" t="s">
        <v>338</v>
      </c>
      <c r="C35" s="228" t="s">
        <v>94</v>
      </c>
      <c r="D35" s="228" t="s">
        <v>94</v>
      </c>
      <c r="E35" s="228" t="s">
        <v>94</v>
      </c>
      <c r="F35" s="228" t="s">
        <v>94</v>
      </c>
      <c r="G35" s="228" t="s">
        <v>94</v>
      </c>
      <c r="H35" s="222" t="s">
        <v>737</v>
      </c>
    </row>
    <row r="36" spans="1:8" ht="105">
      <c r="A36" s="227" t="s">
        <v>743</v>
      </c>
      <c r="B36" s="228" t="s">
        <v>744</v>
      </c>
      <c r="C36" s="228" t="s">
        <v>740</v>
      </c>
      <c r="D36" s="228" t="s">
        <v>94</v>
      </c>
      <c r="E36" s="228" t="s">
        <v>94</v>
      </c>
      <c r="F36" s="228" t="s">
        <v>94</v>
      </c>
      <c r="G36" s="228" t="s">
        <v>94</v>
      </c>
      <c r="H36" s="222" t="s">
        <v>745</v>
      </c>
    </row>
    <row r="37" spans="1:8" ht="30">
      <c r="A37" s="227" t="s">
        <v>741</v>
      </c>
      <c r="B37" s="228" t="s">
        <v>338</v>
      </c>
      <c r="C37" s="228" t="s">
        <v>740</v>
      </c>
      <c r="D37" s="228" t="s">
        <v>94</v>
      </c>
      <c r="E37" s="228" t="s">
        <v>94</v>
      </c>
      <c r="F37" s="228" t="s">
        <v>94</v>
      </c>
      <c r="G37" s="228" t="s">
        <v>94</v>
      </c>
      <c r="H37" s="222" t="s">
        <v>742</v>
      </c>
    </row>
    <row r="38" spans="1:8">
      <c r="A38" s="227" t="s">
        <v>754</v>
      </c>
      <c r="B38" s="228" t="s">
        <v>755</v>
      </c>
      <c r="C38" s="228" t="s">
        <v>740</v>
      </c>
      <c r="D38" s="228" t="s">
        <v>94</v>
      </c>
      <c r="E38" s="228" t="s">
        <v>94</v>
      </c>
      <c r="F38" s="228" t="s">
        <v>94</v>
      </c>
      <c r="G38" s="228" t="s">
        <v>94</v>
      </c>
      <c r="H38" s="222" t="s">
        <v>757</v>
      </c>
    </row>
    <row r="39" spans="1:8" ht="30">
      <c r="A39" s="227" t="s">
        <v>756</v>
      </c>
      <c r="B39" s="228" t="s">
        <v>338</v>
      </c>
      <c r="C39" s="228" t="s">
        <v>740</v>
      </c>
      <c r="D39" s="228" t="s">
        <v>94</v>
      </c>
      <c r="E39" s="228" t="s">
        <v>94</v>
      </c>
      <c r="F39" s="228" t="s">
        <v>94</v>
      </c>
      <c r="G39" s="228" t="s">
        <v>94</v>
      </c>
      <c r="H39" s="222" t="s">
        <v>757</v>
      </c>
    </row>
    <row r="40" spans="1:8" ht="30">
      <c r="A40" s="227" t="s">
        <v>773</v>
      </c>
      <c r="B40" s="228" t="s">
        <v>338</v>
      </c>
      <c r="C40" s="228" t="s">
        <v>740</v>
      </c>
      <c r="D40" s="228" t="s">
        <v>94</v>
      </c>
      <c r="E40" s="228" t="s">
        <v>94</v>
      </c>
      <c r="F40" s="228" t="s">
        <v>94</v>
      </c>
      <c r="G40" s="228" t="s">
        <v>94</v>
      </c>
      <c r="H40" s="222" t="s">
        <v>712</v>
      </c>
    </row>
    <row r="41" spans="1:8">
      <c r="A41" s="227"/>
      <c r="B41" s="228"/>
      <c r="C41" s="228"/>
      <c r="D41" s="228"/>
      <c r="E41" s="228"/>
      <c r="F41" s="228"/>
      <c r="G41" s="228"/>
      <c r="H41" s="222"/>
    </row>
    <row r="42" spans="1:8">
      <c r="A42" s="227"/>
      <c r="B42" s="228"/>
      <c r="C42" s="228"/>
      <c r="D42" s="228"/>
      <c r="E42" s="228"/>
      <c r="F42" s="228"/>
      <c r="G42" s="228"/>
      <c r="H42" s="222"/>
    </row>
    <row r="43" spans="1:8">
      <c r="A43" s="234"/>
      <c r="B43" s="228"/>
      <c r="C43" s="228"/>
      <c r="D43" s="228"/>
      <c r="E43" s="228"/>
      <c r="F43" s="228"/>
      <c r="G43" s="228"/>
      <c r="H43" s="222"/>
    </row>
    <row r="44" spans="1:8" ht="15.75" thickBot="1">
      <c r="B44" s="18"/>
      <c r="C44" s="18"/>
      <c r="D44" s="18"/>
      <c r="E44" s="18"/>
      <c r="F44" s="18"/>
      <c r="G44" s="18"/>
      <c r="H44" s="47"/>
    </row>
    <row r="45" spans="1:8">
      <c r="A45" s="263" t="s">
        <v>57</v>
      </c>
      <c r="B45" s="262" t="s">
        <v>54</v>
      </c>
      <c r="C45" s="262"/>
      <c r="D45" s="262"/>
      <c r="E45" s="262"/>
      <c r="F45" s="262"/>
      <c r="G45" s="49"/>
      <c r="H45" s="260" t="s">
        <v>56</v>
      </c>
    </row>
    <row r="46" spans="1:8">
      <c r="A46" s="264"/>
      <c r="B46" s="265"/>
      <c r="C46" s="138" t="s">
        <v>135</v>
      </c>
      <c r="D46" s="138" t="s">
        <v>152</v>
      </c>
      <c r="E46" s="138" t="s">
        <v>153</v>
      </c>
      <c r="F46" s="138" t="s">
        <v>136</v>
      </c>
      <c r="G46" s="138" t="s">
        <v>154</v>
      </c>
      <c r="H46" s="261"/>
    </row>
    <row r="47" spans="1:8" ht="30">
      <c r="A47" s="1" t="s">
        <v>670</v>
      </c>
      <c r="B47" s="18" t="s">
        <v>671</v>
      </c>
      <c r="C47" s="210" t="s">
        <v>94</v>
      </c>
      <c r="D47" s="210" t="s">
        <v>94</v>
      </c>
      <c r="E47" s="210" t="s">
        <v>94</v>
      </c>
      <c r="F47" s="210" t="s">
        <v>94</v>
      </c>
      <c r="G47" s="210" t="s">
        <v>94</v>
      </c>
      <c r="H47" s="79" t="s">
        <v>672</v>
      </c>
    </row>
    <row r="48" spans="1:8" ht="30">
      <c r="A48" s="1" t="s">
        <v>679</v>
      </c>
      <c r="B48" s="18" t="s">
        <v>338</v>
      </c>
      <c r="C48" s="210" t="s">
        <v>94</v>
      </c>
      <c r="D48" s="210" t="s">
        <v>94</v>
      </c>
      <c r="E48" s="210" t="s">
        <v>94</v>
      </c>
      <c r="F48" s="210" t="s">
        <v>94</v>
      </c>
      <c r="G48" s="210" t="s">
        <v>94</v>
      </c>
      <c r="H48" s="79" t="s">
        <v>678</v>
      </c>
    </row>
    <row r="49" spans="1:8" ht="45">
      <c r="A49" s="1" t="s">
        <v>680</v>
      </c>
      <c r="B49" s="18" t="s">
        <v>681</v>
      </c>
      <c r="C49" s="210" t="s">
        <v>94</v>
      </c>
      <c r="D49" s="210" t="s">
        <v>94</v>
      </c>
      <c r="E49" s="210" t="s">
        <v>94</v>
      </c>
      <c r="F49" s="210" t="s">
        <v>94</v>
      </c>
      <c r="G49" s="210" t="s">
        <v>94</v>
      </c>
      <c r="H49" s="209" t="s">
        <v>678</v>
      </c>
    </row>
    <row r="50" spans="1:8" ht="30">
      <c r="A50" s="1" t="s">
        <v>682</v>
      </c>
      <c r="B50" s="18" t="s">
        <v>677</v>
      </c>
      <c r="C50" s="210" t="s">
        <v>94</v>
      </c>
      <c r="D50" s="210" t="s">
        <v>94</v>
      </c>
      <c r="E50" s="210" t="s">
        <v>94</v>
      </c>
      <c r="F50" s="210" t="s">
        <v>94</v>
      </c>
      <c r="G50" s="210" t="s">
        <v>94</v>
      </c>
      <c r="H50" s="209" t="s">
        <v>678</v>
      </c>
    </row>
    <row r="51" spans="1:8" ht="30">
      <c r="A51" s="1" t="s">
        <v>689</v>
      </c>
      <c r="B51" s="18" t="s">
        <v>666</v>
      </c>
      <c r="C51" s="210" t="s">
        <v>94</v>
      </c>
      <c r="D51" s="210" t="s">
        <v>94</v>
      </c>
      <c r="E51" s="210" t="s">
        <v>94</v>
      </c>
      <c r="F51" s="210" t="s">
        <v>94</v>
      </c>
      <c r="G51" s="210" t="s">
        <v>94</v>
      </c>
      <c r="H51" s="79" t="s">
        <v>690</v>
      </c>
    </row>
    <row r="52" spans="1:8" ht="45">
      <c r="A52" s="232" t="s">
        <v>694</v>
      </c>
      <c r="B52" s="18" t="s">
        <v>338</v>
      </c>
      <c r="C52" s="210" t="s">
        <v>94</v>
      </c>
      <c r="D52" s="210" t="s">
        <v>94</v>
      </c>
      <c r="E52" s="210" t="s">
        <v>94</v>
      </c>
      <c r="F52" s="210" t="s">
        <v>94</v>
      </c>
      <c r="G52" s="210" t="s">
        <v>94</v>
      </c>
      <c r="H52" s="209" t="s">
        <v>678</v>
      </c>
    </row>
    <row r="53" spans="1:8" ht="30">
      <c r="A53" s="130" t="s">
        <v>696</v>
      </c>
      <c r="B53" s="210" t="s">
        <v>697</v>
      </c>
      <c r="C53" s="210" t="s">
        <v>94</v>
      </c>
      <c r="D53" s="210" t="s">
        <v>94</v>
      </c>
      <c r="E53" s="210" t="s">
        <v>94</v>
      </c>
      <c r="F53" s="210" t="s">
        <v>94</v>
      </c>
      <c r="G53" s="210" t="s">
        <v>94</v>
      </c>
      <c r="H53" s="209" t="s">
        <v>678</v>
      </c>
    </row>
    <row r="54" spans="1:8" ht="30">
      <c r="A54" s="232" t="s">
        <v>718</v>
      </c>
      <c r="B54" s="228" t="s">
        <v>510</v>
      </c>
      <c r="C54" s="228" t="s">
        <v>94</v>
      </c>
      <c r="D54" s="228" t="s">
        <v>94</v>
      </c>
      <c r="E54" s="228" t="s">
        <v>94</v>
      </c>
      <c r="F54" s="228" t="s">
        <v>94</v>
      </c>
      <c r="G54" s="228" t="s">
        <v>94</v>
      </c>
      <c r="H54" s="227" t="s">
        <v>719</v>
      </c>
    </row>
    <row r="55" spans="1:8">
      <c r="B55" s="18"/>
      <c r="C55" s="228"/>
      <c r="D55" s="228"/>
      <c r="E55" s="228"/>
      <c r="F55" s="228"/>
      <c r="G55" s="228"/>
      <c r="H55" s="79"/>
    </row>
    <row r="56" spans="1:8">
      <c r="B56" s="18"/>
      <c r="C56" s="18"/>
      <c r="D56" s="18"/>
      <c r="E56" s="18"/>
      <c r="F56" s="18"/>
      <c r="G56" s="18"/>
      <c r="H56" s="79"/>
    </row>
    <row r="57" spans="1:8">
      <c r="B57" s="18"/>
      <c r="C57" s="18"/>
      <c r="D57" s="18"/>
      <c r="E57" s="18"/>
      <c r="F57" s="18"/>
      <c r="G57" s="18"/>
      <c r="H57" s="79"/>
    </row>
    <row r="58" spans="1:8">
      <c r="B58" s="18"/>
      <c r="C58" s="18"/>
      <c r="D58" s="18"/>
      <c r="E58" s="18"/>
      <c r="F58" s="18"/>
      <c r="G58" s="18"/>
      <c r="H58" s="79"/>
    </row>
    <row r="59" spans="1:8">
      <c r="B59" s="18"/>
      <c r="C59" s="18"/>
      <c r="D59" s="18"/>
      <c r="E59" s="18"/>
      <c r="F59" s="18"/>
      <c r="G59" s="18"/>
      <c r="H59" s="79"/>
    </row>
    <row r="60" spans="1:8">
      <c r="B60" s="18"/>
      <c r="C60" s="18"/>
      <c r="D60" s="18"/>
      <c r="E60" s="18"/>
      <c r="F60" s="18"/>
      <c r="G60" s="18"/>
      <c r="H60" s="79"/>
    </row>
    <row r="61" spans="1:8" ht="15.75" thickBot="1">
      <c r="B61" s="18"/>
      <c r="C61" s="18"/>
      <c r="D61" s="18"/>
      <c r="E61" s="18"/>
      <c r="F61" s="18"/>
      <c r="G61" s="18"/>
      <c r="H61" s="79"/>
    </row>
    <row r="62" spans="1:8">
      <c r="A62" s="263" t="s">
        <v>58</v>
      </c>
      <c r="B62" s="262" t="s">
        <v>54</v>
      </c>
      <c r="C62" s="262"/>
      <c r="D62" s="262"/>
      <c r="E62" s="262"/>
      <c r="F62" s="262"/>
      <c r="G62" s="49"/>
      <c r="H62" s="266" t="s">
        <v>56</v>
      </c>
    </row>
    <row r="63" spans="1:8">
      <c r="A63" s="264"/>
      <c r="B63" s="265"/>
      <c r="C63" s="138" t="s">
        <v>135</v>
      </c>
      <c r="D63" s="138" t="s">
        <v>152</v>
      </c>
      <c r="E63" s="138" t="s">
        <v>153</v>
      </c>
      <c r="F63" s="138" t="s">
        <v>136</v>
      </c>
      <c r="G63" s="138" t="s">
        <v>154</v>
      </c>
      <c r="H63" s="267"/>
    </row>
    <row r="64" spans="1:8" ht="30">
      <c r="A64" s="1" t="s">
        <v>155</v>
      </c>
      <c r="B64" s="55" t="s">
        <v>156</v>
      </c>
      <c r="C64" s="137" t="s">
        <v>94</v>
      </c>
      <c r="D64" s="137" t="s">
        <v>94</v>
      </c>
      <c r="E64" s="137" t="s">
        <v>94</v>
      </c>
      <c r="F64" s="137" t="s">
        <v>94</v>
      </c>
      <c r="G64" s="137" t="s">
        <v>94</v>
      </c>
      <c r="H64" s="79" t="s">
        <v>157</v>
      </c>
    </row>
    <row r="65" spans="1:8" ht="30">
      <c r="A65" s="1" t="s">
        <v>748</v>
      </c>
      <c r="B65" s="55" t="s">
        <v>660</v>
      </c>
      <c r="C65" s="228" t="s">
        <v>94</v>
      </c>
      <c r="D65" s="228" t="s">
        <v>94</v>
      </c>
      <c r="E65" s="228" t="s">
        <v>94</v>
      </c>
      <c r="F65" s="228" t="s">
        <v>94</v>
      </c>
      <c r="G65" s="228" t="s">
        <v>94</v>
      </c>
      <c r="H65" s="227" t="s">
        <v>749</v>
      </c>
    </row>
    <row r="66" spans="1:8" ht="30">
      <c r="A66" s="233" t="s">
        <v>656</v>
      </c>
      <c r="B66" s="55" t="s">
        <v>386</v>
      </c>
      <c r="C66" s="210" t="s">
        <v>94</v>
      </c>
      <c r="D66" s="210" t="s">
        <v>94</v>
      </c>
      <c r="E66" s="210" t="s">
        <v>94</v>
      </c>
      <c r="F66" s="210" t="s">
        <v>94</v>
      </c>
      <c r="G66" s="210" t="s">
        <v>94</v>
      </c>
      <c r="H66" s="45" t="s">
        <v>657</v>
      </c>
    </row>
    <row r="67" spans="1:8" ht="45">
      <c r="A67" s="233" t="s">
        <v>658</v>
      </c>
      <c r="B67" s="54" t="s">
        <v>659</v>
      </c>
      <c r="C67" s="210" t="s">
        <v>94</v>
      </c>
      <c r="D67" s="210" t="s">
        <v>94</v>
      </c>
      <c r="E67" s="210" t="s">
        <v>94</v>
      </c>
      <c r="F67" s="210" t="s">
        <v>94</v>
      </c>
      <c r="G67" s="210" t="s">
        <v>94</v>
      </c>
      <c r="H67" s="45" t="s">
        <v>657</v>
      </c>
    </row>
    <row r="68" spans="1:8" ht="30">
      <c r="A68" s="1" t="s">
        <v>665</v>
      </c>
      <c r="B68" s="54" t="s">
        <v>666</v>
      </c>
      <c r="C68" s="210" t="s">
        <v>94</v>
      </c>
      <c r="D68" s="210" t="s">
        <v>94</v>
      </c>
      <c r="E68" s="210" t="s">
        <v>94</v>
      </c>
      <c r="F68" s="210" t="s">
        <v>94</v>
      </c>
      <c r="G68" s="210" t="s">
        <v>94</v>
      </c>
      <c r="H68" s="45" t="s">
        <v>667</v>
      </c>
    </row>
    <row r="69" spans="1:8" ht="30">
      <c r="A69" s="130" t="s">
        <v>701</v>
      </c>
      <c r="B69" s="18" t="s">
        <v>671</v>
      </c>
      <c r="C69" s="210" t="s">
        <v>94</v>
      </c>
      <c r="D69" s="210" t="s">
        <v>94</v>
      </c>
      <c r="E69" s="210" t="s">
        <v>94</v>
      </c>
      <c r="F69" s="210" t="s">
        <v>94</v>
      </c>
      <c r="G69" s="210" t="s">
        <v>94</v>
      </c>
      <c r="H69" s="79" t="s">
        <v>674</v>
      </c>
    </row>
    <row r="70" spans="1:8" ht="30">
      <c r="A70" s="130" t="s">
        <v>698</v>
      </c>
      <c r="B70" s="18" t="s">
        <v>338</v>
      </c>
      <c r="C70" s="210" t="s">
        <v>94</v>
      </c>
      <c r="D70" s="210" t="s">
        <v>94</v>
      </c>
      <c r="E70" s="210" t="s">
        <v>94</v>
      </c>
      <c r="F70" s="210" t="s">
        <v>94</v>
      </c>
      <c r="G70" s="210" t="s">
        <v>94</v>
      </c>
      <c r="H70" s="79" t="s">
        <v>699</v>
      </c>
    </row>
    <row r="71" spans="1:8">
      <c r="A71" s="1" t="s">
        <v>720</v>
      </c>
      <c r="B71" s="18" t="s">
        <v>510</v>
      </c>
      <c r="C71" s="228" t="s">
        <v>94</v>
      </c>
      <c r="D71" s="18" t="s">
        <v>721</v>
      </c>
      <c r="E71" s="228" t="s">
        <v>721</v>
      </c>
      <c r="F71" s="228" t="s">
        <v>721</v>
      </c>
      <c r="G71" s="228" t="s">
        <v>721</v>
      </c>
      <c r="H71" s="79" t="s">
        <v>657</v>
      </c>
    </row>
    <row r="72" spans="1:8" ht="30">
      <c r="A72" s="1" t="s">
        <v>728</v>
      </c>
      <c r="B72" s="228" t="s">
        <v>510</v>
      </c>
      <c r="C72" s="228" t="s">
        <v>94</v>
      </c>
      <c r="D72" s="228" t="s">
        <v>94</v>
      </c>
      <c r="E72" s="228" t="s">
        <v>94</v>
      </c>
      <c r="F72" s="228" t="s">
        <v>94</v>
      </c>
      <c r="G72" s="228" t="s">
        <v>94</v>
      </c>
      <c r="H72" s="227" t="s">
        <v>729</v>
      </c>
    </row>
    <row r="73" spans="1:8" ht="30">
      <c r="A73" s="1" t="s">
        <v>727</v>
      </c>
      <c r="B73" s="228" t="s">
        <v>666</v>
      </c>
      <c r="C73" s="228" t="s">
        <v>94</v>
      </c>
      <c r="D73" s="228" t="s">
        <v>94</v>
      </c>
      <c r="E73" s="228" t="s">
        <v>94</v>
      </c>
      <c r="F73" s="228" t="s">
        <v>94</v>
      </c>
      <c r="G73" s="228" t="s">
        <v>94</v>
      </c>
      <c r="H73" s="227" t="s">
        <v>667</v>
      </c>
    </row>
    <row r="74" spans="1:8">
      <c r="A74" s="1" t="s">
        <v>746</v>
      </c>
      <c r="B74" s="228" t="s">
        <v>338</v>
      </c>
      <c r="C74" s="228" t="s">
        <v>94</v>
      </c>
      <c r="D74" s="228" t="s">
        <v>94</v>
      </c>
      <c r="E74" s="228" t="s">
        <v>94</v>
      </c>
      <c r="F74" s="228" t="s">
        <v>94</v>
      </c>
      <c r="G74" s="228" t="s">
        <v>94</v>
      </c>
      <c r="H74" s="227" t="s">
        <v>657</v>
      </c>
    </row>
    <row r="75" spans="1:8">
      <c r="B75" s="228"/>
      <c r="C75" s="228"/>
      <c r="D75" s="228"/>
      <c r="E75" s="228"/>
      <c r="F75" s="228"/>
      <c r="G75" s="228"/>
      <c r="H75" s="227"/>
    </row>
    <row r="76" spans="1:8">
      <c r="B76" s="228"/>
      <c r="C76" s="228"/>
      <c r="D76" s="228"/>
      <c r="E76" s="228"/>
      <c r="F76" s="228"/>
      <c r="G76" s="228"/>
      <c r="H76" s="227"/>
    </row>
    <row r="77" spans="1:8">
      <c r="B77" s="18"/>
      <c r="C77" s="18"/>
      <c r="D77" s="18"/>
      <c r="E77" s="18"/>
      <c r="F77" s="55"/>
      <c r="G77" s="55"/>
      <c r="H77" s="79"/>
    </row>
    <row r="78" spans="1:8" ht="15.75" thickBot="1">
      <c r="H78" s="79"/>
    </row>
    <row r="79" spans="1:8">
      <c r="A79" s="263" t="s">
        <v>89</v>
      </c>
      <c r="B79" s="262" t="s">
        <v>54</v>
      </c>
      <c r="C79" s="262"/>
      <c r="D79" s="262"/>
      <c r="E79" s="262"/>
      <c r="F79" s="262"/>
      <c r="G79" s="49"/>
      <c r="H79" s="266" t="s">
        <v>56</v>
      </c>
    </row>
    <row r="80" spans="1:8">
      <c r="A80" s="264"/>
      <c r="B80" s="265"/>
      <c r="C80" s="138" t="s">
        <v>135</v>
      </c>
      <c r="D80" s="138" t="s">
        <v>152</v>
      </c>
      <c r="E80" s="138" t="s">
        <v>153</v>
      </c>
      <c r="F80" s="138" t="s">
        <v>136</v>
      </c>
      <c r="G80" s="138" t="s">
        <v>154</v>
      </c>
      <c r="H80" s="267"/>
    </row>
    <row r="81" spans="1:8">
      <c r="C81" s="18"/>
      <c r="D81" s="18"/>
      <c r="E81" s="18"/>
      <c r="F81" s="18"/>
      <c r="G81" s="18"/>
    </row>
    <row r="82" spans="1:8" ht="46.5" customHeight="1" thickBot="1">
      <c r="C82" s="18"/>
      <c r="D82" s="18"/>
      <c r="E82" s="18"/>
      <c r="F82" s="18"/>
      <c r="G82" s="18"/>
    </row>
    <row r="83" spans="1:8" ht="34.5" customHeight="1">
      <c r="A83" s="263" t="s">
        <v>90</v>
      </c>
      <c r="B83" s="262" t="s">
        <v>54</v>
      </c>
      <c r="C83" s="262"/>
      <c r="D83" s="262"/>
      <c r="E83" s="262"/>
      <c r="F83" s="262"/>
      <c r="G83" s="49"/>
      <c r="H83" s="266" t="s">
        <v>56</v>
      </c>
    </row>
    <row r="84" spans="1:8" ht="63" customHeight="1">
      <c r="A84" s="264"/>
      <c r="B84" s="265"/>
      <c r="C84" s="138" t="s">
        <v>135</v>
      </c>
      <c r="D84" s="138" t="s">
        <v>152</v>
      </c>
      <c r="E84" s="138" t="s">
        <v>153</v>
      </c>
      <c r="F84" s="138" t="s">
        <v>136</v>
      </c>
      <c r="G84" s="138" t="s">
        <v>154</v>
      </c>
      <c r="H84" s="267"/>
    </row>
    <row r="85" spans="1:8" ht="30">
      <c r="A85" s="1" t="s">
        <v>691</v>
      </c>
      <c r="B85" s="18" t="s">
        <v>338</v>
      </c>
      <c r="C85" s="18"/>
      <c r="D85" s="18" t="s">
        <v>94</v>
      </c>
      <c r="E85" s="18"/>
      <c r="F85" s="18"/>
      <c r="G85" s="18"/>
      <c r="H85" s="14" t="s">
        <v>692</v>
      </c>
    </row>
    <row r="86" spans="1:8" ht="37.5" customHeight="1">
      <c r="A86" s="1" t="s">
        <v>731</v>
      </c>
      <c r="B86" s="18"/>
      <c r="C86" s="18" t="s">
        <v>94</v>
      </c>
      <c r="D86" s="228" t="s">
        <v>94</v>
      </c>
      <c r="E86" s="228" t="s">
        <v>94</v>
      </c>
      <c r="F86" s="228" t="s">
        <v>94</v>
      </c>
      <c r="G86" s="228" t="s">
        <v>94</v>
      </c>
      <c r="H86" s="45" t="s">
        <v>732</v>
      </c>
    </row>
    <row r="87" spans="1:8" ht="30">
      <c r="A87" s="45" t="s">
        <v>739</v>
      </c>
      <c r="B87" s="228" t="s">
        <v>277</v>
      </c>
      <c r="C87" s="228" t="s">
        <v>740</v>
      </c>
      <c r="D87" s="228" t="s">
        <v>94</v>
      </c>
      <c r="E87" s="228" t="s">
        <v>94</v>
      </c>
      <c r="F87" s="228" t="s">
        <v>94</v>
      </c>
      <c r="G87" s="228" t="s">
        <v>94</v>
      </c>
      <c r="H87" s="222" t="s">
        <v>657</v>
      </c>
    </row>
    <row r="88" spans="1:8" ht="21.75" customHeight="1">
      <c r="B88" s="18"/>
      <c r="C88" s="18"/>
      <c r="D88" s="18"/>
      <c r="E88" s="18"/>
      <c r="F88" s="18"/>
      <c r="G88" s="18"/>
      <c r="H88" s="14"/>
    </row>
    <row r="89" spans="1:8" ht="21.75" customHeight="1">
      <c r="B89" s="18"/>
      <c r="C89" s="18"/>
      <c r="D89" s="18"/>
      <c r="E89" s="18"/>
      <c r="F89" s="18"/>
      <c r="G89" s="18"/>
      <c r="H89" s="14"/>
    </row>
    <row r="90" spans="1:8" ht="21.75" customHeight="1">
      <c r="B90" s="18"/>
      <c r="C90" s="18"/>
      <c r="D90" s="18"/>
      <c r="E90" s="18"/>
      <c r="F90" s="18"/>
      <c r="G90" s="18"/>
      <c r="H90" s="14"/>
    </row>
    <row r="91" spans="1:8" ht="21.75" customHeight="1">
      <c r="B91" s="18"/>
      <c r="C91" s="18"/>
      <c r="D91" s="18"/>
      <c r="E91" s="18"/>
      <c r="F91" s="18"/>
      <c r="G91" s="18"/>
      <c r="H91" s="14"/>
    </row>
    <row r="92" spans="1:8">
      <c r="H92" s="14"/>
    </row>
    <row r="93" spans="1:8" ht="15.75" thickBot="1"/>
    <row r="94" spans="1:8">
      <c r="A94" s="263" t="s">
        <v>93</v>
      </c>
      <c r="B94" s="262" t="s">
        <v>54</v>
      </c>
      <c r="C94" s="262"/>
      <c r="D94" s="262"/>
      <c r="E94" s="262"/>
      <c r="F94" s="262"/>
      <c r="G94" s="57"/>
      <c r="H94" s="266" t="s">
        <v>56</v>
      </c>
    </row>
    <row r="95" spans="1:8">
      <c r="A95" s="264"/>
      <c r="B95" s="265"/>
      <c r="C95" s="138" t="s">
        <v>135</v>
      </c>
      <c r="D95" s="138" t="s">
        <v>152</v>
      </c>
      <c r="E95" s="138" t="s">
        <v>153</v>
      </c>
      <c r="F95" s="138" t="s">
        <v>136</v>
      </c>
      <c r="G95" s="138" t="s">
        <v>154</v>
      </c>
      <c r="H95" s="267"/>
    </row>
    <row r="96" spans="1:8">
      <c r="B96" s="18"/>
      <c r="C96" s="18"/>
      <c r="D96" s="18"/>
      <c r="E96" s="18"/>
      <c r="F96" s="18"/>
      <c r="G96" s="18"/>
    </row>
    <row r="97" spans="1:8">
      <c r="B97" s="18"/>
      <c r="C97" s="18"/>
      <c r="D97" s="18"/>
      <c r="E97" s="18"/>
      <c r="F97" s="18"/>
      <c r="G97" s="18"/>
    </row>
    <row r="99" spans="1:8" s="87" customFormat="1" ht="15.75" thickBot="1">
      <c r="A99" s="1"/>
      <c r="B99" s="14"/>
      <c r="C99" s="14"/>
      <c r="D99" s="14"/>
      <c r="E99" s="14"/>
      <c r="F99" s="14"/>
      <c r="G99" s="14"/>
      <c r="H99" s="45"/>
    </row>
    <row r="100" spans="1:8">
      <c r="A100" s="263" t="s">
        <v>137</v>
      </c>
      <c r="B100" s="262" t="s">
        <v>54</v>
      </c>
      <c r="C100" s="262"/>
      <c r="D100" s="262"/>
      <c r="E100" s="262"/>
      <c r="F100" s="262"/>
      <c r="G100" s="112"/>
      <c r="H100" s="266" t="s">
        <v>56</v>
      </c>
    </row>
    <row r="101" spans="1:8">
      <c r="A101" s="264"/>
      <c r="B101" s="265"/>
      <c r="C101" s="138" t="s">
        <v>135</v>
      </c>
      <c r="D101" s="138" t="s">
        <v>152</v>
      </c>
      <c r="E101" s="138" t="s">
        <v>153</v>
      </c>
      <c r="F101" s="138" t="s">
        <v>136</v>
      </c>
      <c r="G101" s="138" t="s">
        <v>154</v>
      </c>
      <c r="H101" s="267"/>
    </row>
    <row r="102" spans="1:8">
      <c r="B102" s="18"/>
      <c r="C102" s="18"/>
      <c r="D102" s="18"/>
      <c r="E102" s="18"/>
      <c r="F102" s="18"/>
      <c r="G102" s="18"/>
    </row>
    <row r="105" spans="1:8" ht="15.75" thickBot="1"/>
    <row r="106" spans="1:8">
      <c r="A106" s="263" t="s">
        <v>140</v>
      </c>
      <c r="B106" s="262" t="s">
        <v>54</v>
      </c>
      <c r="C106" s="262"/>
      <c r="D106" s="262"/>
      <c r="E106" s="262"/>
      <c r="F106" s="262"/>
      <c r="G106" s="117"/>
      <c r="H106" s="266" t="s">
        <v>56</v>
      </c>
    </row>
    <row r="107" spans="1:8">
      <c r="A107" s="264"/>
      <c r="B107" s="265"/>
      <c r="C107" s="138" t="s">
        <v>135</v>
      </c>
      <c r="D107" s="138" t="s">
        <v>152</v>
      </c>
      <c r="E107" s="138" t="s">
        <v>153</v>
      </c>
      <c r="F107" s="138" t="s">
        <v>136</v>
      </c>
      <c r="G107" s="138" t="s">
        <v>154</v>
      </c>
      <c r="H107" s="267"/>
    </row>
    <row r="108" spans="1:8">
      <c r="B108" s="18"/>
      <c r="C108" s="18"/>
      <c r="D108" s="18"/>
      <c r="E108" s="18"/>
      <c r="F108" s="18"/>
      <c r="G108" s="18"/>
    </row>
    <row r="113" spans="1:8" ht="15.75" thickBot="1"/>
    <row r="114" spans="1:8">
      <c r="A114" s="263" t="s">
        <v>675</v>
      </c>
      <c r="B114" s="262" t="s">
        <v>54</v>
      </c>
      <c r="C114" s="262"/>
      <c r="D114" s="262"/>
      <c r="E114" s="262"/>
      <c r="F114" s="262"/>
      <c r="G114" s="207"/>
      <c r="H114" s="266" t="s">
        <v>56</v>
      </c>
    </row>
    <row r="115" spans="1:8">
      <c r="A115" s="264"/>
      <c r="B115" s="265"/>
      <c r="C115" s="208" t="s">
        <v>135</v>
      </c>
      <c r="D115" s="208" t="s">
        <v>152</v>
      </c>
      <c r="E115" s="208" t="s">
        <v>153</v>
      </c>
      <c r="F115" s="208" t="s">
        <v>136</v>
      </c>
      <c r="G115" s="208" t="s">
        <v>154</v>
      </c>
      <c r="H115" s="267"/>
    </row>
    <row r="116" spans="1:8" ht="30">
      <c r="A116" s="1" t="s">
        <v>676</v>
      </c>
      <c r="B116" s="210" t="s">
        <v>677</v>
      </c>
      <c r="C116" s="210" t="s">
        <v>94</v>
      </c>
      <c r="D116" s="210" t="s">
        <v>94</v>
      </c>
      <c r="E116" s="210" t="s">
        <v>94</v>
      </c>
      <c r="F116" s="210" t="s">
        <v>94</v>
      </c>
      <c r="G116" s="210" t="s">
        <v>94</v>
      </c>
      <c r="H116" s="45" t="s">
        <v>678</v>
      </c>
    </row>
    <row r="117" spans="1:8" ht="30">
      <c r="A117" s="1" t="s">
        <v>685</v>
      </c>
      <c r="B117" s="210" t="s">
        <v>677</v>
      </c>
      <c r="C117" s="210" t="s">
        <v>94</v>
      </c>
      <c r="D117" s="210" t="s">
        <v>94</v>
      </c>
      <c r="E117" s="210" t="s">
        <v>94</v>
      </c>
      <c r="F117" s="210" t="s">
        <v>94</v>
      </c>
      <c r="G117" s="210" t="s">
        <v>94</v>
      </c>
      <c r="H117" s="45" t="s">
        <v>678</v>
      </c>
    </row>
    <row r="118" spans="1:8" ht="45">
      <c r="A118" s="1" t="s">
        <v>683</v>
      </c>
      <c r="B118" s="210" t="s">
        <v>684</v>
      </c>
      <c r="C118" s="210" t="s">
        <v>94</v>
      </c>
      <c r="D118" s="210" t="s">
        <v>94</v>
      </c>
      <c r="E118" s="210" t="s">
        <v>94</v>
      </c>
      <c r="F118" s="210" t="s">
        <v>94</v>
      </c>
      <c r="G118" s="210" t="s">
        <v>94</v>
      </c>
      <c r="H118" s="45" t="s">
        <v>678</v>
      </c>
    </row>
  </sheetData>
  <mergeCells count="37">
    <mergeCell ref="H94:H95"/>
    <mergeCell ref="H100:H101"/>
    <mergeCell ref="H83:H84"/>
    <mergeCell ref="H106:H107"/>
    <mergeCell ref="A114:A115"/>
    <mergeCell ref="B114:B115"/>
    <mergeCell ref="C114:F114"/>
    <mergeCell ref="H114:H115"/>
    <mergeCell ref="A83:A84"/>
    <mergeCell ref="B83:B84"/>
    <mergeCell ref="C83:F83"/>
    <mergeCell ref="A106:A107"/>
    <mergeCell ref="B106:B107"/>
    <mergeCell ref="C106:F106"/>
    <mergeCell ref="A94:A95"/>
    <mergeCell ref="B94:B95"/>
    <mergeCell ref="A4:H4"/>
    <mergeCell ref="A5:A6"/>
    <mergeCell ref="B5:B6"/>
    <mergeCell ref="H5:H6"/>
    <mergeCell ref="C5:G5"/>
    <mergeCell ref="H45:H46"/>
    <mergeCell ref="C94:F94"/>
    <mergeCell ref="A100:A101"/>
    <mergeCell ref="B100:B101"/>
    <mergeCell ref="C100:F100"/>
    <mergeCell ref="A45:A46"/>
    <mergeCell ref="B45:B46"/>
    <mergeCell ref="C45:F45"/>
    <mergeCell ref="A79:A80"/>
    <mergeCell ref="B79:B80"/>
    <mergeCell ref="C79:F79"/>
    <mergeCell ref="H62:H63"/>
    <mergeCell ref="H79:H80"/>
    <mergeCell ref="A62:A63"/>
    <mergeCell ref="B62:B63"/>
    <mergeCell ref="C62:F62"/>
  </mergeCells>
  <hyperlinks>
    <hyperlink ref="C1" location="Index!A1" display="Back" xr:uid="{00000000-0004-0000-0500-000000000000}"/>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J14"/>
  <sheetViews>
    <sheetView workbookViewId="0">
      <selection activeCell="H11" sqref="H11"/>
    </sheetView>
  </sheetViews>
  <sheetFormatPr defaultRowHeight="15"/>
  <cols>
    <col min="1" max="1" width="30.140625" customWidth="1"/>
    <col min="2" max="3" width="27.7109375" bestFit="1" customWidth="1"/>
    <col min="4" max="4" width="10.7109375" bestFit="1" customWidth="1"/>
    <col min="5" max="6" width="9.7109375" bestFit="1" customWidth="1"/>
    <col min="7" max="7" width="9.28515625" bestFit="1" customWidth="1"/>
    <col min="8" max="9" width="9.7109375" bestFit="1" customWidth="1"/>
    <col min="10" max="10" width="29.7109375" customWidth="1"/>
    <col min="11" max="11" width="15.28515625" bestFit="1" customWidth="1"/>
  </cols>
  <sheetData>
    <row r="1" spans="1:10">
      <c r="A1" t="s">
        <v>16</v>
      </c>
      <c r="B1" s="75">
        <v>44452</v>
      </c>
      <c r="D1" s="2" t="s">
        <v>17</v>
      </c>
      <c r="I1" s="22"/>
    </row>
    <row r="2" spans="1:10">
      <c r="A2" t="s">
        <v>18</v>
      </c>
      <c r="B2" s="23" t="s">
        <v>160</v>
      </c>
    </row>
    <row r="3" spans="1:10" s="22" customFormat="1" ht="15.75" thickBot="1"/>
    <row r="4" spans="1:10" ht="15.75" thickBot="1">
      <c r="A4" s="163"/>
      <c r="B4" s="165"/>
      <c r="C4" s="164"/>
      <c r="D4" s="269" t="s">
        <v>55</v>
      </c>
      <c r="E4" s="270"/>
      <c r="F4" s="270"/>
      <c r="G4" s="270"/>
      <c r="H4" s="271"/>
      <c r="I4" s="223"/>
    </row>
    <row r="5" spans="1:10" ht="15.75" thickBot="1">
      <c r="A5" s="167" t="s">
        <v>212</v>
      </c>
      <c r="B5" s="166" t="s">
        <v>213</v>
      </c>
      <c r="C5" s="168" t="s">
        <v>123</v>
      </c>
      <c r="D5" s="161" t="s">
        <v>135</v>
      </c>
      <c r="E5" s="161" t="s">
        <v>153</v>
      </c>
      <c r="F5" s="161" t="s">
        <v>152</v>
      </c>
      <c r="G5" s="161" t="s">
        <v>136</v>
      </c>
      <c r="H5" s="161" t="s">
        <v>154</v>
      </c>
      <c r="I5" s="162" t="s">
        <v>124</v>
      </c>
    </row>
    <row r="6" spans="1:10" ht="36.75" customHeight="1">
      <c r="A6" t="s">
        <v>211</v>
      </c>
      <c r="C6" s="1"/>
      <c r="J6" s="70"/>
    </row>
    <row r="7" spans="1:10" s="22" customFormat="1" ht="60.75" customHeight="1">
      <c r="A7"/>
      <c r="B7"/>
      <c r="C7" s="1"/>
      <c r="D7"/>
      <c r="E7"/>
      <c r="F7"/>
      <c r="G7"/>
      <c r="H7"/>
      <c r="I7"/>
      <c r="J7" s="70"/>
    </row>
    <row r="8" spans="1:10" s="22" customFormat="1" ht="60.75" customHeight="1">
      <c r="A8"/>
      <c r="B8"/>
      <c r="C8"/>
      <c r="D8"/>
      <c r="E8"/>
      <c r="F8"/>
      <c r="G8"/>
      <c r="H8"/>
      <c r="I8"/>
      <c r="J8" s="70"/>
    </row>
    <row r="9" spans="1:10" s="22" customFormat="1" ht="60.75" customHeight="1">
      <c r="A9"/>
      <c r="B9"/>
      <c r="C9"/>
      <c r="D9"/>
      <c r="E9"/>
      <c r="F9"/>
      <c r="G9"/>
      <c r="H9"/>
      <c r="I9"/>
      <c r="J9" s="70"/>
    </row>
    <row r="10" spans="1:10" s="22" customFormat="1" ht="60.75" customHeight="1">
      <c r="A10"/>
      <c r="B10"/>
      <c r="C10"/>
      <c r="D10"/>
      <c r="E10"/>
      <c r="F10"/>
      <c r="G10"/>
      <c r="H10"/>
      <c r="I10"/>
      <c r="J10" s="70"/>
    </row>
    <row r="11" spans="1:10" s="22" customFormat="1" ht="60.75" customHeight="1">
      <c r="A11"/>
      <c r="B11"/>
      <c r="C11"/>
      <c r="D11"/>
      <c r="E11"/>
      <c r="F11"/>
      <c r="G11"/>
      <c r="H11"/>
      <c r="I11"/>
      <c r="J11" s="70"/>
    </row>
    <row r="12" spans="1:10" s="22" customFormat="1" ht="60.75" customHeight="1">
      <c r="A12"/>
      <c r="B12"/>
      <c r="C12"/>
      <c r="D12"/>
      <c r="E12"/>
      <c r="F12"/>
      <c r="G12"/>
      <c r="H12"/>
      <c r="I12"/>
      <c r="J12" s="70"/>
    </row>
    <row r="13" spans="1:10" s="22" customFormat="1" ht="60.75" customHeight="1">
      <c r="A13"/>
      <c r="B13"/>
      <c r="C13"/>
      <c r="D13"/>
      <c r="E13"/>
      <c r="F13"/>
      <c r="G13"/>
      <c r="H13"/>
      <c r="I13"/>
      <c r="J13"/>
    </row>
    <row r="14" spans="1:10" s="22" customFormat="1" ht="60.75" customHeight="1">
      <c r="A14"/>
      <c r="B14"/>
      <c r="C14"/>
      <c r="D14"/>
      <c r="E14"/>
      <c r="F14"/>
      <c r="G14"/>
      <c r="H14"/>
      <c r="I14"/>
      <c r="J14"/>
    </row>
  </sheetData>
  <mergeCells count="1">
    <mergeCell ref="D4:H4"/>
  </mergeCells>
  <hyperlinks>
    <hyperlink ref="D1" location="Index!A1" display="Back" xr:uid="{00000000-0004-0000-0600-000000000000}"/>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22"/>
  <sheetViews>
    <sheetView workbookViewId="0">
      <selection activeCell="B9" sqref="B9"/>
    </sheetView>
  </sheetViews>
  <sheetFormatPr defaultRowHeight="15"/>
  <cols>
    <col min="1" max="1" width="18" customWidth="1"/>
    <col min="2" max="2" width="24.28515625" customWidth="1"/>
  </cols>
  <sheetData>
    <row r="1" spans="1:14">
      <c r="A1" t="s">
        <v>16</v>
      </c>
      <c r="B1" s="13">
        <v>44391</v>
      </c>
      <c r="D1" s="2" t="s">
        <v>17</v>
      </c>
    </row>
    <row r="2" spans="1:14">
      <c r="A2" t="s">
        <v>18</v>
      </c>
      <c r="B2" t="s">
        <v>160</v>
      </c>
    </row>
    <row r="3" spans="1:14" ht="15.75" thickBot="1"/>
    <row r="4" spans="1:14" ht="30.75" thickBot="1">
      <c r="A4" s="178" t="s">
        <v>20</v>
      </c>
      <c r="B4" s="179" t="s">
        <v>51</v>
      </c>
    </row>
    <row r="5" spans="1:14">
      <c r="A5" s="174" t="s">
        <v>21</v>
      </c>
      <c r="B5" s="175">
        <v>100</v>
      </c>
      <c r="C5" s="7"/>
      <c r="D5" s="7"/>
      <c r="E5" s="7"/>
      <c r="F5" s="7"/>
      <c r="G5" s="7"/>
      <c r="J5" s="24"/>
      <c r="K5" s="24"/>
      <c r="L5" s="24"/>
      <c r="M5" s="24"/>
      <c r="N5" s="24"/>
    </row>
    <row r="6" spans="1:14">
      <c r="A6" s="174" t="s">
        <v>22</v>
      </c>
      <c r="B6" s="175">
        <v>105</v>
      </c>
      <c r="C6" s="7"/>
      <c r="D6" s="7"/>
      <c r="E6" s="7"/>
      <c r="F6" s="7"/>
      <c r="G6" s="7"/>
      <c r="J6" s="24"/>
      <c r="K6" s="24"/>
      <c r="L6" s="24"/>
      <c r="M6" s="24"/>
      <c r="N6" s="24"/>
    </row>
    <row r="7" spans="1:14">
      <c r="A7" s="174" t="s">
        <v>23</v>
      </c>
      <c r="B7" s="175">
        <v>110</v>
      </c>
      <c r="J7" s="24"/>
      <c r="K7" s="24"/>
      <c r="L7" s="24"/>
      <c r="M7" s="24"/>
      <c r="N7" s="24"/>
    </row>
    <row r="8" spans="1:14">
      <c r="A8" s="174" t="s">
        <v>24</v>
      </c>
      <c r="B8" s="175">
        <v>110</v>
      </c>
      <c r="J8" s="24"/>
      <c r="K8" s="24"/>
      <c r="L8" s="24"/>
      <c r="M8" s="24"/>
      <c r="N8" s="24"/>
    </row>
    <row r="9" spans="1:14">
      <c r="A9" s="174" t="s">
        <v>25</v>
      </c>
      <c r="B9" s="175">
        <v>110</v>
      </c>
      <c r="J9" s="24"/>
      <c r="K9" s="24"/>
      <c r="L9" s="24"/>
      <c r="M9" s="24"/>
      <c r="N9" s="24"/>
    </row>
    <row r="10" spans="1:14">
      <c r="A10" s="174" t="s">
        <v>26</v>
      </c>
      <c r="B10" s="175">
        <v>105</v>
      </c>
      <c r="J10" s="24"/>
      <c r="K10" s="24"/>
      <c r="L10" s="24"/>
      <c r="M10" s="24"/>
      <c r="N10" s="24"/>
    </row>
    <row r="11" spans="1:14">
      <c r="A11" s="174" t="s">
        <v>27</v>
      </c>
      <c r="B11" s="175">
        <v>105</v>
      </c>
      <c r="J11" s="24"/>
      <c r="K11" s="24"/>
      <c r="L11" s="24"/>
      <c r="M11" s="24"/>
    </row>
    <row r="12" spans="1:14" ht="15.75" thickBot="1">
      <c r="A12" s="176" t="s">
        <v>28</v>
      </c>
      <c r="B12" s="177">
        <v>110</v>
      </c>
      <c r="J12" s="24"/>
      <c r="K12" s="24"/>
      <c r="L12" s="24"/>
      <c r="M12" s="24"/>
    </row>
    <row r="13" spans="1:14" ht="18">
      <c r="A13" s="5"/>
      <c r="B13" s="6"/>
      <c r="J13" s="24"/>
      <c r="K13" s="24"/>
      <c r="L13" s="24"/>
      <c r="M13" s="24"/>
    </row>
    <row r="14" spans="1:14">
      <c r="J14" s="24"/>
      <c r="K14" s="24"/>
      <c r="L14" s="24"/>
      <c r="M14" s="24"/>
    </row>
    <row r="15" spans="1:14">
      <c r="A15" s="8"/>
      <c r="J15" s="24"/>
      <c r="K15" s="24"/>
      <c r="L15" s="24"/>
      <c r="M15" s="24"/>
    </row>
    <row r="16" spans="1:14">
      <c r="A16" s="8"/>
      <c r="J16" s="24"/>
      <c r="K16" s="24"/>
      <c r="L16" s="24"/>
      <c r="M16" s="24"/>
    </row>
    <row r="17" spans="10:14">
      <c r="J17" s="24"/>
      <c r="K17" s="24"/>
      <c r="L17" s="24"/>
      <c r="M17" s="24"/>
    </row>
    <row r="18" spans="10:14">
      <c r="J18" s="24"/>
      <c r="K18" s="24"/>
      <c r="L18" s="24"/>
      <c r="M18" s="24"/>
    </row>
    <row r="19" spans="10:14">
      <c r="J19" s="24"/>
      <c r="K19" s="24"/>
      <c r="L19" s="24"/>
      <c r="M19" s="24"/>
      <c r="N19" s="24"/>
    </row>
    <row r="20" spans="10:14">
      <c r="J20" s="24"/>
      <c r="K20" s="24"/>
      <c r="L20" s="24"/>
      <c r="M20" s="24"/>
      <c r="N20" s="24"/>
    </row>
    <row r="21" spans="10:14">
      <c r="J21" s="24"/>
      <c r="K21" s="24"/>
      <c r="L21" s="24"/>
      <c r="M21" s="24"/>
      <c r="N21" s="24"/>
    </row>
    <row r="22" spans="10:14">
      <c r="J22" s="24"/>
      <c r="K22" s="24"/>
      <c r="L22" s="24"/>
      <c r="M22" s="24"/>
      <c r="N22" s="24"/>
    </row>
  </sheetData>
  <hyperlinks>
    <hyperlink ref="D1" location="Index!A1" display="Back" xr:uid="{00000000-0004-0000-0200-000000000000}"/>
  </hyperlinks>
  <pageMargins left="0.7" right="0.7" top="0.75" bottom="0.75" header="0.3" footer="0.3"/>
  <pageSetup orientation="portrait" horizontalDpi="90" verticalDpi="9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A1:P98"/>
  <sheetViews>
    <sheetView workbookViewId="0">
      <selection activeCell="B3" sqref="B3"/>
    </sheetView>
  </sheetViews>
  <sheetFormatPr defaultRowHeight="15"/>
  <cols>
    <col min="1" max="1" width="29" style="1" customWidth="1"/>
    <col min="2" max="2" width="31.5703125" style="22" customWidth="1"/>
    <col min="3" max="3" width="13.5703125" style="22" customWidth="1"/>
    <col min="4" max="4" width="12.42578125" style="22" bestFit="1" customWidth="1"/>
    <col min="5" max="5" width="10.140625" style="22" bestFit="1" customWidth="1"/>
    <col min="6" max="6" width="9.7109375" style="22" bestFit="1" customWidth="1"/>
    <col min="7" max="7" width="17.140625" style="78" customWidth="1"/>
    <col min="8" max="8" width="17" style="22" customWidth="1"/>
    <col min="9" max="9" width="10.5703125" style="22" bestFit="1" customWidth="1"/>
    <col min="10" max="10" width="21" style="22" customWidth="1"/>
    <col min="11" max="11" width="13.42578125" style="22" bestFit="1" customWidth="1"/>
    <col min="12" max="12" width="9.5703125" style="22" bestFit="1" customWidth="1"/>
    <col min="13" max="13" width="14.85546875" style="22" customWidth="1"/>
    <col min="14" max="14" width="9.5703125" style="22" bestFit="1" customWidth="1"/>
    <col min="15" max="15" width="42.5703125" style="22" bestFit="1" customWidth="1"/>
    <col min="16" max="16" width="35.5703125" style="22" customWidth="1"/>
    <col min="17" max="16384" width="9.140625" style="22"/>
  </cols>
  <sheetData>
    <row r="1" spans="1:14">
      <c r="A1" s="1" t="s">
        <v>16</v>
      </c>
      <c r="B1" s="75">
        <v>44391</v>
      </c>
      <c r="D1" s="2" t="s">
        <v>17</v>
      </c>
    </row>
    <row r="2" spans="1:14">
      <c r="A2" s="1" t="s">
        <v>18</v>
      </c>
      <c r="B2" s="23" t="s">
        <v>160</v>
      </c>
    </row>
    <row r="3" spans="1:14" ht="45">
      <c r="A3" s="130" t="s">
        <v>702</v>
      </c>
      <c r="B3" s="133"/>
    </row>
    <row r="5" spans="1:14" ht="30">
      <c r="A5" s="76" t="s">
        <v>62</v>
      </c>
    </row>
    <row r="7" spans="1:14" ht="66.75" customHeight="1">
      <c r="A7" s="58" t="s">
        <v>63</v>
      </c>
      <c r="B7" s="59" t="s">
        <v>64</v>
      </c>
      <c r="C7" s="59" t="s">
        <v>65</v>
      </c>
      <c r="D7" s="60" t="s">
        <v>143</v>
      </c>
      <c r="E7" s="59" t="s">
        <v>66</v>
      </c>
      <c r="F7" s="61" t="s">
        <v>67</v>
      </c>
      <c r="G7" s="58" t="s">
        <v>68</v>
      </c>
      <c r="H7" s="138" t="s">
        <v>135</v>
      </c>
      <c r="I7" s="138" t="s">
        <v>152</v>
      </c>
      <c r="J7" s="138" t="s">
        <v>153</v>
      </c>
      <c r="K7" s="138" t="s">
        <v>136</v>
      </c>
      <c r="L7" s="59" t="s">
        <v>154</v>
      </c>
      <c r="M7" s="224" t="s">
        <v>56</v>
      </c>
    </row>
    <row r="8" spans="1:14">
      <c r="A8" s="211" t="s">
        <v>512</v>
      </c>
      <c r="B8" s="211" t="s">
        <v>513</v>
      </c>
      <c r="C8" s="212" t="s">
        <v>611</v>
      </c>
      <c r="D8" s="213">
        <v>44347</v>
      </c>
      <c r="E8" s="212" t="s">
        <v>612</v>
      </c>
      <c r="F8" s="214">
        <v>0</v>
      </c>
      <c r="G8" s="218" t="s">
        <v>613</v>
      </c>
      <c r="H8" s="215" t="s">
        <v>94</v>
      </c>
      <c r="I8" s="215" t="s">
        <v>94</v>
      </c>
      <c r="J8" s="215" t="s">
        <v>94</v>
      </c>
      <c r="K8" s="215" t="s">
        <v>94</v>
      </c>
      <c r="L8" s="215" t="s">
        <v>94</v>
      </c>
      <c r="M8" s="216" t="s">
        <v>608</v>
      </c>
      <c r="N8" s="62"/>
    </row>
    <row r="9" spans="1:14">
      <c r="A9" s="211" t="s">
        <v>514</v>
      </c>
      <c r="B9" s="211" t="s">
        <v>515</v>
      </c>
      <c r="C9" s="212" t="s">
        <v>614</v>
      </c>
      <c r="D9" s="213">
        <v>44545</v>
      </c>
      <c r="E9" s="212" t="s">
        <v>612</v>
      </c>
      <c r="F9" s="214">
        <v>200.2</v>
      </c>
      <c r="G9" s="218" t="s">
        <v>615</v>
      </c>
      <c r="H9" s="215" t="s">
        <v>94</v>
      </c>
      <c r="I9" s="215" t="s">
        <v>94</v>
      </c>
      <c r="J9" s="215" t="s">
        <v>94</v>
      </c>
      <c r="K9" s="215" t="s">
        <v>94</v>
      </c>
      <c r="L9" s="215" t="s">
        <v>94</v>
      </c>
      <c r="M9" s="216"/>
      <c r="N9" s="62"/>
    </row>
    <row r="10" spans="1:14">
      <c r="A10" s="211" t="s">
        <v>516</v>
      </c>
      <c r="B10" s="211" t="s">
        <v>517</v>
      </c>
      <c r="C10" s="212" t="s">
        <v>616</v>
      </c>
      <c r="D10" s="213">
        <v>44378</v>
      </c>
      <c r="E10" s="212" t="s">
        <v>617</v>
      </c>
      <c r="F10" s="214">
        <v>50</v>
      </c>
      <c r="G10" s="218" t="s">
        <v>618</v>
      </c>
      <c r="H10" s="215" t="s">
        <v>94</v>
      </c>
      <c r="I10" s="215" t="s">
        <v>94</v>
      </c>
      <c r="J10" s="215" t="s">
        <v>94</v>
      </c>
      <c r="K10" s="215" t="s">
        <v>94</v>
      </c>
      <c r="L10" s="215" t="s">
        <v>94</v>
      </c>
      <c r="M10" s="216"/>
      <c r="N10" s="62"/>
    </row>
    <row r="11" spans="1:14">
      <c r="A11" s="211" t="s">
        <v>518</v>
      </c>
      <c r="B11" s="211" t="s">
        <v>519</v>
      </c>
      <c r="C11" s="212" t="s">
        <v>619</v>
      </c>
      <c r="D11" s="213">
        <v>44507</v>
      </c>
      <c r="E11" s="212" t="s">
        <v>620</v>
      </c>
      <c r="F11" s="214">
        <v>129.24</v>
      </c>
      <c r="G11" s="218" t="s">
        <v>621</v>
      </c>
      <c r="H11" s="215" t="s">
        <v>94</v>
      </c>
      <c r="I11" s="215" t="s">
        <v>94</v>
      </c>
      <c r="J11" s="215" t="s">
        <v>94</v>
      </c>
      <c r="K11" s="215" t="s">
        <v>94</v>
      </c>
      <c r="L11" s="215" t="s">
        <v>94</v>
      </c>
      <c r="M11" s="216"/>
      <c r="N11" s="62"/>
    </row>
    <row r="12" spans="1:14">
      <c r="A12" s="211" t="s">
        <v>520</v>
      </c>
      <c r="B12" s="211" t="s">
        <v>521</v>
      </c>
      <c r="C12" s="212" t="s">
        <v>622</v>
      </c>
      <c r="D12" s="213">
        <v>44392</v>
      </c>
      <c r="E12" s="212" t="s">
        <v>620</v>
      </c>
      <c r="F12" s="214">
        <v>514</v>
      </c>
      <c r="G12" s="218" t="s">
        <v>623</v>
      </c>
      <c r="H12" s="215" t="s">
        <v>94</v>
      </c>
      <c r="I12" s="215" t="s">
        <v>94</v>
      </c>
      <c r="J12" s="215" t="s">
        <v>94</v>
      </c>
      <c r="K12" s="215" t="s">
        <v>94</v>
      </c>
      <c r="L12" s="215" t="s">
        <v>94</v>
      </c>
      <c r="M12" s="216"/>
      <c r="N12" s="62"/>
    </row>
    <row r="13" spans="1:14">
      <c r="A13" s="211" t="s">
        <v>522</v>
      </c>
      <c r="B13" s="211" t="s">
        <v>523</v>
      </c>
      <c r="C13" s="212" t="s">
        <v>624</v>
      </c>
      <c r="D13" s="213">
        <v>44702</v>
      </c>
      <c r="E13" s="212" t="s">
        <v>620</v>
      </c>
      <c r="F13" s="214">
        <v>195</v>
      </c>
      <c r="G13" s="218" t="s">
        <v>623</v>
      </c>
      <c r="H13" s="215" t="s">
        <v>94</v>
      </c>
      <c r="I13" s="215" t="s">
        <v>94</v>
      </c>
      <c r="J13" s="215" t="s">
        <v>94</v>
      </c>
      <c r="K13" s="215" t="s">
        <v>94</v>
      </c>
      <c r="L13" s="215" t="s">
        <v>94</v>
      </c>
      <c r="M13" s="216"/>
      <c r="N13" s="62"/>
    </row>
    <row r="14" spans="1:14">
      <c r="A14" s="211" t="s">
        <v>524</v>
      </c>
      <c r="B14" s="211" t="s">
        <v>525</v>
      </c>
      <c r="C14" s="212" t="s">
        <v>625</v>
      </c>
      <c r="D14" s="213">
        <v>44350</v>
      </c>
      <c r="E14" s="212" t="s">
        <v>120</v>
      </c>
      <c r="F14" s="214">
        <v>21</v>
      </c>
      <c r="G14" s="218" t="s">
        <v>613</v>
      </c>
      <c r="H14" s="215" t="s">
        <v>94</v>
      </c>
      <c r="I14" s="215" t="s">
        <v>94</v>
      </c>
      <c r="J14" s="215" t="s">
        <v>94</v>
      </c>
      <c r="K14" s="215" t="s">
        <v>94</v>
      </c>
      <c r="L14" s="215" t="s">
        <v>94</v>
      </c>
      <c r="M14" s="216"/>
      <c r="N14" s="62"/>
    </row>
    <row r="15" spans="1:14">
      <c r="A15" s="211" t="s">
        <v>526</v>
      </c>
      <c r="B15" s="211" t="s">
        <v>527</v>
      </c>
      <c r="C15" s="212" t="s">
        <v>625</v>
      </c>
      <c r="D15" s="213">
        <v>44350</v>
      </c>
      <c r="E15" s="212" t="s">
        <v>120</v>
      </c>
      <c r="F15" s="214">
        <v>58</v>
      </c>
      <c r="G15" s="218" t="s">
        <v>613</v>
      </c>
      <c r="H15" s="215" t="s">
        <v>94</v>
      </c>
      <c r="I15" s="215" t="s">
        <v>94</v>
      </c>
      <c r="J15" s="215" t="s">
        <v>94</v>
      </c>
      <c r="K15" s="215" t="s">
        <v>94</v>
      </c>
      <c r="L15" s="215" t="s">
        <v>94</v>
      </c>
      <c r="M15" s="216"/>
      <c r="N15" s="62"/>
    </row>
    <row r="16" spans="1:14">
      <c r="A16" s="211" t="s">
        <v>528</v>
      </c>
      <c r="B16" s="211" t="s">
        <v>529</v>
      </c>
      <c r="C16" s="212" t="s">
        <v>466</v>
      </c>
      <c r="D16" s="213">
        <v>44348</v>
      </c>
      <c r="E16" s="212" t="s">
        <v>617</v>
      </c>
      <c r="F16" s="214">
        <v>100.49</v>
      </c>
      <c r="G16" s="218" t="s">
        <v>626</v>
      </c>
      <c r="H16" s="215" t="s">
        <v>94</v>
      </c>
      <c r="I16" s="215" t="s">
        <v>94</v>
      </c>
      <c r="J16" s="215" t="s">
        <v>94</v>
      </c>
      <c r="K16" s="215" t="s">
        <v>94</v>
      </c>
      <c r="L16" s="215" t="s">
        <v>94</v>
      </c>
      <c r="M16" s="216"/>
      <c r="N16" s="62"/>
    </row>
    <row r="17" spans="1:14">
      <c r="A17" s="211" t="s">
        <v>530</v>
      </c>
      <c r="B17" s="211" t="s">
        <v>531</v>
      </c>
      <c r="C17" s="212" t="s">
        <v>625</v>
      </c>
      <c r="D17" s="213">
        <v>44408</v>
      </c>
      <c r="E17" s="212" t="s">
        <v>120</v>
      </c>
      <c r="F17" s="214">
        <v>33</v>
      </c>
      <c r="G17" s="218" t="s">
        <v>613</v>
      </c>
      <c r="H17" s="215" t="s">
        <v>94</v>
      </c>
      <c r="I17" s="215" t="s">
        <v>94</v>
      </c>
      <c r="J17" s="215" t="s">
        <v>94</v>
      </c>
      <c r="K17" s="215" t="s">
        <v>94</v>
      </c>
      <c r="L17" s="215" t="s">
        <v>94</v>
      </c>
      <c r="M17" s="216"/>
      <c r="N17" s="62"/>
    </row>
    <row r="18" spans="1:14">
      <c r="A18" s="211" t="s">
        <v>532</v>
      </c>
      <c r="B18" s="211" t="s">
        <v>533</v>
      </c>
      <c r="C18" s="212" t="s">
        <v>622</v>
      </c>
      <c r="D18" s="213">
        <v>44652</v>
      </c>
      <c r="E18" s="212" t="s">
        <v>620</v>
      </c>
      <c r="F18" s="214">
        <v>154</v>
      </c>
      <c r="G18" s="218" t="s">
        <v>623</v>
      </c>
      <c r="H18" s="215" t="s">
        <v>94</v>
      </c>
      <c r="I18" s="215" t="s">
        <v>94</v>
      </c>
      <c r="J18" s="215" t="s">
        <v>94</v>
      </c>
      <c r="K18" s="215" t="s">
        <v>94</v>
      </c>
      <c r="L18" s="215" t="s">
        <v>94</v>
      </c>
      <c r="M18" s="216"/>
      <c r="N18" s="62"/>
    </row>
    <row r="19" spans="1:14">
      <c r="A19" s="211" t="s">
        <v>534</v>
      </c>
      <c r="B19" s="211" t="s">
        <v>535</v>
      </c>
      <c r="C19" s="212" t="s">
        <v>616</v>
      </c>
      <c r="D19" s="213">
        <v>44713</v>
      </c>
      <c r="E19" s="212" t="s">
        <v>620</v>
      </c>
      <c r="F19" s="214">
        <v>203.2</v>
      </c>
      <c r="G19" s="218" t="s">
        <v>627</v>
      </c>
      <c r="H19" s="215" t="s">
        <v>94</v>
      </c>
      <c r="I19" s="215" t="s">
        <v>94</v>
      </c>
      <c r="J19" s="215" t="s">
        <v>94</v>
      </c>
      <c r="K19" s="215" t="s">
        <v>94</v>
      </c>
      <c r="L19" s="215" t="s">
        <v>94</v>
      </c>
      <c r="M19" s="216"/>
      <c r="N19" s="62"/>
    </row>
    <row r="20" spans="1:14">
      <c r="A20" s="211" t="s">
        <v>536</v>
      </c>
      <c r="B20" s="211" t="s">
        <v>537</v>
      </c>
      <c r="C20" s="212" t="s">
        <v>628</v>
      </c>
      <c r="D20" s="213">
        <v>44925</v>
      </c>
      <c r="E20" s="212" t="s">
        <v>620</v>
      </c>
      <c r="F20" s="214">
        <v>135.99</v>
      </c>
      <c r="G20" s="218" t="s">
        <v>629</v>
      </c>
      <c r="H20" s="215" t="s">
        <v>94</v>
      </c>
      <c r="I20" s="215" t="s">
        <v>94</v>
      </c>
      <c r="J20" s="215" t="s">
        <v>94</v>
      </c>
      <c r="K20" s="215" t="s">
        <v>94</v>
      </c>
      <c r="L20" s="215" t="s">
        <v>94</v>
      </c>
      <c r="M20" s="216"/>
      <c r="N20" s="62"/>
    </row>
    <row r="21" spans="1:14">
      <c r="A21" s="211" t="s">
        <v>538</v>
      </c>
      <c r="B21" s="211" t="s">
        <v>539</v>
      </c>
      <c r="C21" s="212" t="s">
        <v>630</v>
      </c>
      <c r="D21" s="213">
        <v>44623</v>
      </c>
      <c r="E21" s="212" t="s">
        <v>617</v>
      </c>
      <c r="F21" s="214">
        <v>101.52</v>
      </c>
      <c r="G21" s="218" t="s">
        <v>613</v>
      </c>
      <c r="H21" s="215" t="s">
        <v>94</v>
      </c>
      <c r="I21" s="215" t="s">
        <v>94</v>
      </c>
      <c r="J21" s="215" t="s">
        <v>94</v>
      </c>
      <c r="K21" s="215" t="s">
        <v>94</v>
      </c>
      <c r="L21" s="215" t="s">
        <v>94</v>
      </c>
      <c r="M21" s="216"/>
      <c r="N21" s="62"/>
    </row>
    <row r="22" spans="1:14">
      <c r="A22" s="211" t="s">
        <v>540</v>
      </c>
      <c r="B22" s="211" t="s">
        <v>541</v>
      </c>
      <c r="C22" s="212" t="s">
        <v>631</v>
      </c>
      <c r="D22" s="213">
        <v>44378</v>
      </c>
      <c r="E22" s="212" t="s">
        <v>120</v>
      </c>
      <c r="F22" s="214">
        <v>102</v>
      </c>
      <c r="G22" s="218" t="s">
        <v>613</v>
      </c>
      <c r="H22" s="215" t="s">
        <v>94</v>
      </c>
      <c r="I22" s="215" t="s">
        <v>94</v>
      </c>
      <c r="J22" s="215" t="s">
        <v>94</v>
      </c>
      <c r="K22" s="215" t="s">
        <v>94</v>
      </c>
      <c r="L22" s="215" t="s">
        <v>94</v>
      </c>
      <c r="M22" s="216"/>
      <c r="N22" s="62"/>
    </row>
    <row r="23" spans="1:14">
      <c r="A23" s="211" t="s">
        <v>542</v>
      </c>
      <c r="B23" s="211" t="s">
        <v>543</v>
      </c>
      <c r="C23" s="212" t="s">
        <v>632</v>
      </c>
      <c r="D23" s="213">
        <v>44560</v>
      </c>
      <c r="E23" s="212" t="s">
        <v>620</v>
      </c>
      <c r="F23" s="214">
        <v>210</v>
      </c>
      <c r="G23" s="218" t="s">
        <v>633</v>
      </c>
      <c r="H23" s="215" t="s">
        <v>94</v>
      </c>
      <c r="I23" s="215" t="s">
        <v>94</v>
      </c>
      <c r="J23" s="215" t="s">
        <v>94</v>
      </c>
      <c r="K23" s="215" t="s">
        <v>94</v>
      </c>
      <c r="L23" s="215" t="s">
        <v>94</v>
      </c>
      <c r="M23" s="216"/>
      <c r="N23" s="62"/>
    </row>
    <row r="24" spans="1:14">
      <c r="A24" s="211" t="s">
        <v>544</v>
      </c>
      <c r="B24" s="211" t="s">
        <v>545</v>
      </c>
      <c r="C24" s="212" t="s">
        <v>614</v>
      </c>
      <c r="D24" s="213">
        <v>44554</v>
      </c>
      <c r="E24" s="212" t="s">
        <v>612</v>
      </c>
      <c r="F24" s="214">
        <v>300</v>
      </c>
      <c r="G24" s="218" t="s">
        <v>633</v>
      </c>
      <c r="H24" s="215" t="s">
        <v>94</v>
      </c>
      <c r="I24" s="215" t="s">
        <v>94</v>
      </c>
      <c r="J24" s="215" t="s">
        <v>94</v>
      </c>
      <c r="K24" s="215" t="s">
        <v>94</v>
      </c>
      <c r="L24" s="215" t="s">
        <v>94</v>
      </c>
      <c r="M24" s="216"/>
      <c r="N24" s="62"/>
    </row>
    <row r="25" spans="1:14">
      <c r="A25" s="211" t="s">
        <v>546</v>
      </c>
      <c r="B25" s="211" t="s">
        <v>547</v>
      </c>
      <c r="C25" s="212" t="s">
        <v>634</v>
      </c>
      <c r="D25" s="213">
        <v>44651</v>
      </c>
      <c r="E25" s="212" t="s">
        <v>620</v>
      </c>
      <c r="F25" s="214">
        <v>220.61</v>
      </c>
      <c r="G25" s="218" t="s">
        <v>635</v>
      </c>
      <c r="H25" s="215" t="s">
        <v>94</v>
      </c>
      <c r="I25" s="215" t="s">
        <v>94</v>
      </c>
      <c r="J25" s="215" t="s">
        <v>94</v>
      </c>
      <c r="K25" s="215" t="s">
        <v>94</v>
      </c>
      <c r="L25" s="215" t="s">
        <v>94</v>
      </c>
      <c r="M25" s="216"/>
      <c r="N25" s="62"/>
    </row>
    <row r="26" spans="1:14">
      <c r="A26" s="211" t="s">
        <v>548</v>
      </c>
      <c r="B26" s="211" t="s">
        <v>549</v>
      </c>
      <c r="C26" s="212" t="s">
        <v>636</v>
      </c>
      <c r="D26" s="213">
        <v>44498</v>
      </c>
      <c r="E26" s="212" t="s">
        <v>617</v>
      </c>
      <c r="F26" s="214">
        <v>51.75</v>
      </c>
      <c r="G26" s="218" t="s">
        <v>633</v>
      </c>
      <c r="H26" s="215" t="s">
        <v>94</v>
      </c>
      <c r="I26" s="215" t="s">
        <v>94</v>
      </c>
      <c r="J26" s="215" t="s">
        <v>94</v>
      </c>
      <c r="K26" s="215" t="s">
        <v>94</v>
      </c>
      <c r="L26" s="215" t="s">
        <v>94</v>
      </c>
      <c r="M26" s="216"/>
      <c r="N26" s="62"/>
    </row>
    <row r="27" spans="1:14">
      <c r="A27" s="211" t="s">
        <v>550</v>
      </c>
      <c r="B27" s="211" t="s">
        <v>551</v>
      </c>
      <c r="C27" s="212" t="s">
        <v>637</v>
      </c>
      <c r="D27" s="213">
        <v>44757</v>
      </c>
      <c r="E27" s="212" t="s">
        <v>620</v>
      </c>
      <c r="F27" s="214">
        <v>103.1</v>
      </c>
      <c r="G27" s="218">
        <v>44224</v>
      </c>
      <c r="H27" s="215" t="s">
        <v>94</v>
      </c>
      <c r="I27" s="215" t="s">
        <v>94</v>
      </c>
      <c r="J27" s="215" t="s">
        <v>94</v>
      </c>
      <c r="K27" s="215" t="s">
        <v>94</v>
      </c>
      <c r="L27" s="215" t="s">
        <v>94</v>
      </c>
      <c r="M27" s="216"/>
      <c r="N27" s="62"/>
    </row>
    <row r="28" spans="1:14">
      <c r="A28" s="211" t="s">
        <v>552</v>
      </c>
      <c r="B28" s="211" t="s">
        <v>553</v>
      </c>
      <c r="C28" s="212" t="s">
        <v>622</v>
      </c>
      <c r="D28" s="213">
        <v>44687</v>
      </c>
      <c r="E28" s="212" t="s">
        <v>620</v>
      </c>
      <c r="F28" s="214">
        <v>609.74</v>
      </c>
      <c r="G28" s="218">
        <v>44207</v>
      </c>
      <c r="H28" s="215" t="s">
        <v>94</v>
      </c>
      <c r="I28" s="215" t="s">
        <v>94</v>
      </c>
      <c r="J28" s="215" t="s">
        <v>94</v>
      </c>
      <c r="K28" s="215" t="s">
        <v>94</v>
      </c>
      <c r="L28" s="215" t="s">
        <v>94</v>
      </c>
      <c r="M28" s="216"/>
      <c r="N28" s="62"/>
    </row>
    <row r="29" spans="1:14">
      <c r="A29" s="211" t="s">
        <v>554</v>
      </c>
      <c r="B29" s="211" t="s">
        <v>555</v>
      </c>
      <c r="C29" s="212" t="s">
        <v>638</v>
      </c>
      <c r="D29" s="213">
        <v>44440</v>
      </c>
      <c r="E29" s="212" t="s">
        <v>617</v>
      </c>
      <c r="F29" s="214">
        <v>25.12</v>
      </c>
      <c r="G29" s="218">
        <v>44227</v>
      </c>
      <c r="H29" s="215" t="s">
        <v>94</v>
      </c>
      <c r="I29" s="215" t="s">
        <v>94</v>
      </c>
      <c r="J29" s="215" t="s">
        <v>94</v>
      </c>
      <c r="K29" s="215" t="s">
        <v>94</v>
      </c>
      <c r="L29" s="215" t="s">
        <v>94</v>
      </c>
      <c r="M29" s="216"/>
      <c r="N29" s="62"/>
    </row>
    <row r="30" spans="1:14">
      <c r="A30" s="211" t="s">
        <v>556</v>
      </c>
      <c r="B30" s="211" t="s">
        <v>557</v>
      </c>
      <c r="C30" s="212" t="s">
        <v>639</v>
      </c>
      <c r="D30" s="213">
        <v>44409</v>
      </c>
      <c r="E30" s="212" t="s">
        <v>617</v>
      </c>
      <c r="F30" s="214">
        <v>100.98</v>
      </c>
      <c r="G30" s="218">
        <v>44225</v>
      </c>
      <c r="H30" s="215" t="s">
        <v>94</v>
      </c>
      <c r="I30" s="215" t="s">
        <v>94</v>
      </c>
      <c r="J30" s="215" t="s">
        <v>94</v>
      </c>
      <c r="K30" s="215" t="s">
        <v>94</v>
      </c>
      <c r="L30" s="215" t="s">
        <v>94</v>
      </c>
      <c r="M30" s="216"/>
      <c r="N30" s="62"/>
    </row>
    <row r="31" spans="1:14">
      <c r="A31" s="211" t="s">
        <v>558</v>
      </c>
      <c r="B31" s="211" t="s">
        <v>559</v>
      </c>
      <c r="C31" s="212" t="s">
        <v>640</v>
      </c>
      <c r="D31" s="213">
        <v>44409</v>
      </c>
      <c r="E31" s="212" t="s">
        <v>617</v>
      </c>
      <c r="F31" s="214">
        <v>100.98</v>
      </c>
      <c r="G31" s="218">
        <v>44225</v>
      </c>
      <c r="H31" s="215" t="s">
        <v>94</v>
      </c>
      <c r="I31" s="215" t="s">
        <v>94</v>
      </c>
      <c r="J31" s="215" t="s">
        <v>94</v>
      </c>
      <c r="K31" s="215" t="s">
        <v>94</v>
      </c>
      <c r="L31" s="215" t="s">
        <v>94</v>
      </c>
      <c r="M31" s="216"/>
      <c r="N31" s="62"/>
    </row>
    <row r="32" spans="1:14">
      <c r="A32" s="211" t="s">
        <v>560</v>
      </c>
      <c r="B32" s="211" t="s">
        <v>561</v>
      </c>
      <c r="C32" s="212" t="s">
        <v>641</v>
      </c>
      <c r="D32" s="213">
        <v>44834</v>
      </c>
      <c r="E32" s="212" t="s">
        <v>617</v>
      </c>
      <c r="F32" s="214">
        <v>202.41</v>
      </c>
      <c r="G32" s="218">
        <v>44210</v>
      </c>
      <c r="H32" s="215" t="s">
        <v>94</v>
      </c>
      <c r="I32" s="215" t="s">
        <v>94</v>
      </c>
      <c r="J32" s="215" t="s">
        <v>94</v>
      </c>
      <c r="K32" s="215" t="s">
        <v>94</v>
      </c>
      <c r="L32" s="215" t="s">
        <v>94</v>
      </c>
      <c r="M32" s="216"/>
      <c r="N32" s="62"/>
    </row>
    <row r="33" spans="1:14">
      <c r="A33" s="211" t="s">
        <v>562</v>
      </c>
      <c r="B33" s="211" t="s">
        <v>563</v>
      </c>
      <c r="C33" s="212" t="s">
        <v>631</v>
      </c>
      <c r="D33" s="213">
        <v>44470</v>
      </c>
      <c r="E33" s="212" t="s">
        <v>120</v>
      </c>
      <c r="F33" s="214">
        <v>100</v>
      </c>
      <c r="G33" s="218">
        <v>44228</v>
      </c>
      <c r="H33" s="215" t="s">
        <v>94</v>
      </c>
      <c r="I33" s="215" t="s">
        <v>94</v>
      </c>
      <c r="J33" s="215" t="s">
        <v>94</v>
      </c>
      <c r="K33" s="215" t="s">
        <v>94</v>
      </c>
      <c r="L33" s="215" t="s">
        <v>94</v>
      </c>
      <c r="M33" s="216"/>
      <c r="N33" s="62"/>
    </row>
    <row r="34" spans="1:14">
      <c r="A34" s="211" t="s">
        <v>564</v>
      </c>
      <c r="B34" s="211" t="s">
        <v>565</v>
      </c>
      <c r="C34" s="212" t="s">
        <v>642</v>
      </c>
      <c r="D34" s="213">
        <v>44392</v>
      </c>
      <c r="E34" s="212" t="s">
        <v>120</v>
      </c>
      <c r="F34" s="214">
        <v>100</v>
      </c>
      <c r="G34" s="218">
        <v>44228</v>
      </c>
      <c r="H34" s="215" t="s">
        <v>94</v>
      </c>
      <c r="I34" s="215" t="s">
        <v>94</v>
      </c>
      <c r="J34" s="215" t="s">
        <v>94</v>
      </c>
      <c r="K34" s="215" t="s">
        <v>94</v>
      </c>
      <c r="L34" s="215" t="s">
        <v>94</v>
      </c>
      <c r="M34" s="216"/>
      <c r="N34" s="62"/>
    </row>
    <row r="35" spans="1:14">
      <c r="A35" s="211" t="s">
        <v>566</v>
      </c>
      <c r="B35" s="211" t="s">
        <v>567</v>
      </c>
      <c r="C35" s="212" t="s">
        <v>643</v>
      </c>
      <c r="D35" s="213">
        <v>44834</v>
      </c>
      <c r="E35" s="212" t="s">
        <v>612</v>
      </c>
      <c r="F35" s="214">
        <v>301.74</v>
      </c>
      <c r="G35" s="218">
        <v>44230</v>
      </c>
      <c r="H35" s="215" t="s">
        <v>94</v>
      </c>
      <c r="I35" s="215" t="s">
        <v>94</v>
      </c>
      <c r="J35" s="215" t="s">
        <v>94</v>
      </c>
      <c r="K35" s="215" t="s">
        <v>94</v>
      </c>
      <c r="L35" s="215" t="s">
        <v>94</v>
      </c>
      <c r="M35" s="216"/>
      <c r="N35" s="62"/>
    </row>
    <row r="36" spans="1:14">
      <c r="A36" s="211" t="s">
        <v>568</v>
      </c>
      <c r="B36" s="211" t="s">
        <v>569</v>
      </c>
      <c r="C36" s="212" t="s">
        <v>644</v>
      </c>
      <c r="D36" s="213">
        <v>44895</v>
      </c>
      <c r="E36" s="212" t="s">
        <v>620</v>
      </c>
      <c r="F36" s="214">
        <v>374.4</v>
      </c>
      <c r="G36" s="218">
        <v>44229</v>
      </c>
      <c r="H36" s="215" t="s">
        <v>94</v>
      </c>
      <c r="I36" s="215" t="s">
        <v>94</v>
      </c>
      <c r="J36" s="215" t="s">
        <v>94</v>
      </c>
      <c r="K36" s="215" t="s">
        <v>94</v>
      </c>
      <c r="L36" s="215" t="s">
        <v>94</v>
      </c>
      <c r="M36" s="216"/>
      <c r="N36" s="62"/>
    </row>
    <row r="37" spans="1:14">
      <c r="A37" s="211" t="s">
        <v>570</v>
      </c>
      <c r="B37" s="211" t="s">
        <v>571</v>
      </c>
      <c r="C37" s="212" t="s">
        <v>645</v>
      </c>
      <c r="D37" s="213">
        <v>44409</v>
      </c>
      <c r="E37" s="212" t="s">
        <v>617</v>
      </c>
      <c r="F37" s="214">
        <v>206.97</v>
      </c>
      <c r="G37" s="218">
        <v>44228</v>
      </c>
      <c r="H37" s="215" t="s">
        <v>94</v>
      </c>
      <c r="I37" s="215" t="s">
        <v>94</v>
      </c>
      <c r="J37" s="215" t="s">
        <v>94</v>
      </c>
      <c r="K37" s="215" t="s">
        <v>94</v>
      </c>
      <c r="L37" s="215" t="s">
        <v>94</v>
      </c>
      <c r="M37" s="216"/>
      <c r="N37" s="62"/>
    </row>
    <row r="38" spans="1:14">
      <c r="A38" s="211" t="s">
        <v>572</v>
      </c>
      <c r="B38" s="211" t="s">
        <v>573</v>
      </c>
      <c r="C38" s="212" t="s">
        <v>646</v>
      </c>
      <c r="D38" s="213">
        <v>44530</v>
      </c>
      <c r="E38" s="212" t="s">
        <v>612</v>
      </c>
      <c r="F38" s="214">
        <v>348</v>
      </c>
      <c r="G38" s="218">
        <v>44228</v>
      </c>
      <c r="H38" s="215" t="s">
        <v>94</v>
      </c>
      <c r="I38" s="215" t="s">
        <v>94</v>
      </c>
      <c r="J38" s="215" t="s">
        <v>94</v>
      </c>
      <c r="K38" s="215" t="s">
        <v>94</v>
      </c>
      <c r="L38" s="215" t="s">
        <v>94</v>
      </c>
      <c r="M38" s="216"/>
      <c r="N38" s="62"/>
    </row>
    <row r="39" spans="1:14">
      <c r="A39" s="211" t="s">
        <v>574</v>
      </c>
      <c r="B39" s="211" t="s">
        <v>575</v>
      </c>
      <c r="C39" s="212" t="s">
        <v>647</v>
      </c>
      <c r="D39" s="213">
        <v>44834</v>
      </c>
      <c r="E39" s="212" t="s">
        <v>617</v>
      </c>
      <c r="F39" s="214">
        <v>202.4</v>
      </c>
      <c r="G39" s="218">
        <v>44232</v>
      </c>
      <c r="H39" s="215" t="s">
        <v>94</v>
      </c>
      <c r="I39" s="215" t="s">
        <v>94</v>
      </c>
      <c r="J39" s="215" t="s">
        <v>94</v>
      </c>
      <c r="K39" s="215" t="s">
        <v>94</v>
      </c>
      <c r="L39" s="215" t="s">
        <v>94</v>
      </c>
      <c r="M39" s="216"/>
      <c r="N39" s="62"/>
    </row>
    <row r="40" spans="1:14">
      <c r="A40" s="211" t="s">
        <v>576</v>
      </c>
      <c r="B40" s="211" t="s">
        <v>577</v>
      </c>
      <c r="C40" s="212" t="s">
        <v>648</v>
      </c>
      <c r="D40" s="213">
        <v>44530</v>
      </c>
      <c r="E40" s="212" t="s">
        <v>612</v>
      </c>
      <c r="F40" s="214">
        <v>300</v>
      </c>
      <c r="G40" s="218">
        <v>44284</v>
      </c>
      <c r="H40" s="215" t="s">
        <v>94</v>
      </c>
      <c r="I40" s="215" t="s">
        <v>94</v>
      </c>
      <c r="J40" s="215" t="s">
        <v>94</v>
      </c>
      <c r="K40" s="215" t="s">
        <v>94</v>
      </c>
      <c r="L40" s="215" t="s">
        <v>94</v>
      </c>
      <c r="M40" s="216"/>
      <c r="N40" s="62"/>
    </row>
    <row r="41" spans="1:14">
      <c r="A41" s="211" t="s">
        <v>578</v>
      </c>
      <c r="B41" s="211" t="s">
        <v>579</v>
      </c>
      <c r="C41" s="212" t="s">
        <v>610</v>
      </c>
      <c r="D41" s="213">
        <v>44591</v>
      </c>
      <c r="E41" s="212" t="s">
        <v>620</v>
      </c>
      <c r="F41" s="214">
        <v>200</v>
      </c>
      <c r="G41" s="218">
        <v>44265</v>
      </c>
      <c r="H41" s="215" t="s">
        <v>94</v>
      </c>
      <c r="I41" s="215" t="s">
        <v>94</v>
      </c>
      <c r="J41" s="215" t="s">
        <v>94</v>
      </c>
      <c r="K41" s="215" t="s">
        <v>94</v>
      </c>
      <c r="L41" s="215" t="s">
        <v>94</v>
      </c>
      <c r="M41" s="216"/>
      <c r="N41" s="62"/>
    </row>
    <row r="42" spans="1:14">
      <c r="A42" s="211" t="s">
        <v>580</v>
      </c>
      <c r="B42" s="211" t="s">
        <v>581</v>
      </c>
      <c r="C42" s="212" t="s">
        <v>345</v>
      </c>
      <c r="D42" s="213">
        <v>44561</v>
      </c>
      <c r="E42" s="212" t="s">
        <v>612</v>
      </c>
      <c r="F42" s="214">
        <v>350.15</v>
      </c>
      <c r="G42" s="218">
        <v>44280</v>
      </c>
      <c r="H42" s="215" t="s">
        <v>94</v>
      </c>
      <c r="I42" s="215" t="s">
        <v>94</v>
      </c>
      <c r="J42" s="215" t="s">
        <v>94</v>
      </c>
      <c r="K42" s="215" t="s">
        <v>94</v>
      </c>
      <c r="L42" s="215" t="s">
        <v>94</v>
      </c>
      <c r="M42" s="216"/>
      <c r="N42" s="62"/>
    </row>
    <row r="43" spans="1:14">
      <c r="A43" s="211" t="s">
        <v>582</v>
      </c>
      <c r="B43" s="211" t="s">
        <v>583</v>
      </c>
      <c r="C43" s="212" t="s">
        <v>649</v>
      </c>
      <c r="D43" s="213">
        <v>44531</v>
      </c>
      <c r="E43" s="212" t="s">
        <v>612</v>
      </c>
      <c r="F43" s="214">
        <v>366.6</v>
      </c>
      <c r="G43" s="218">
        <v>44046</v>
      </c>
      <c r="H43" s="215" t="s">
        <v>94</v>
      </c>
      <c r="I43" s="215" t="s">
        <v>94</v>
      </c>
      <c r="J43" s="215" t="s">
        <v>94</v>
      </c>
      <c r="K43" s="215" t="s">
        <v>94</v>
      </c>
      <c r="L43" s="215" t="s">
        <v>94</v>
      </c>
      <c r="M43" s="216"/>
      <c r="N43" s="62"/>
    </row>
    <row r="44" spans="1:14">
      <c r="A44" s="211" t="s">
        <v>584</v>
      </c>
      <c r="B44" s="211" t="s">
        <v>585</v>
      </c>
      <c r="C44" s="212" t="s">
        <v>650</v>
      </c>
      <c r="D44" s="213">
        <v>44696</v>
      </c>
      <c r="E44" s="212" t="s">
        <v>120</v>
      </c>
      <c r="F44" s="214">
        <v>14</v>
      </c>
      <c r="G44" s="218">
        <v>44064</v>
      </c>
      <c r="H44" s="215" t="s">
        <v>94</v>
      </c>
      <c r="I44" s="215" t="s">
        <v>94</v>
      </c>
      <c r="J44" s="215" t="s">
        <v>94</v>
      </c>
      <c r="K44" s="215" t="s">
        <v>94</v>
      </c>
      <c r="L44" s="215" t="s">
        <v>94</v>
      </c>
      <c r="M44" s="216"/>
      <c r="N44" s="62"/>
    </row>
    <row r="45" spans="1:14">
      <c r="A45" s="211" t="s">
        <v>586</v>
      </c>
      <c r="B45" s="211" t="s">
        <v>587</v>
      </c>
      <c r="C45" s="212" t="s">
        <v>651</v>
      </c>
      <c r="D45" s="213">
        <v>44561</v>
      </c>
      <c r="E45" s="212" t="s">
        <v>620</v>
      </c>
      <c r="F45" s="214">
        <v>250</v>
      </c>
      <c r="G45" s="218">
        <v>44069</v>
      </c>
      <c r="H45" s="215" t="s">
        <v>94</v>
      </c>
      <c r="I45" s="215" t="s">
        <v>94</v>
      </c>
      <c r="J45" s="215" t="s">
        <v>94</v>
      </c>
      <c r="K45" s="215" t="s">
        <v>94</v>
      </c>
      <c r="L45" s="215" t="s">
        <v>94</v>
      </c>
      <c r="M45" s="216"/>
      <c r="N45" s="62"/>
    </row>
    <row r="46" spans="1:14">
      <c r="A46" s="211" t="s">
        <v>588</v>
      </c>
      <c r="B46" s="211" t="s">
        <v>589</v>
      </c>
      <c r="C46" s="212" t="s">
        <v>622</v>
      </c>
      <c r="D46" s="213">
        <v>44712</v>
      </c>
      <c r="E46" s="212" t="s">
        <v>620</v>
      </c>
      <c r="F46" s="214">
        <v>355.27</v>
      </c>
      <c r="G46" s="218">
        <v>44071</v>
      </c>
      <c r="H46" s="215" t="s">
        <v>94</v>
      </c>
      <c r="I46" s="215" t="s">
        <v>94</v>
      </c>
      <c r="J46" s="215" t="s">
        <v>94</v>
      </c>
      <c r="K46" s="215" t="s">
        <v>94</v>
      </c>
      <c r="L46" s="215" t="s">
        <v>94</v>
      </c>
      <c r="M46" s="216"/>
      <c r="N46" s="62"/>
    </row>
    <row r="47" spans="1:14">
      <c r="A47" s="211" t="s">
        <v>590</v>
      </c>
      <c r="B47" s="211" t="s">
        <v>591</v>
      </c>
      <c r="C47" s="212" t="s">
        <v>652</v>
      </c>
      <c r="D47" s="213">
        <v>44285</v>
      </c>
      <c r="E47" s="212" t="s">
        <v>612</v>
      </c>
      <c r="F47" s="214">
        <v>15.96</v>
      </c>
      <c r="G47" s="218">
        <v>44046</v>
      </c>
      <c r="H47" s="215" t="s">
        <v>94</v>
      </c>
      <c r="I47" s="215" t="s">
        <v>94</v>
      </c>
      <c r="J47" s="215" t="s">
        <v>94</v>
      </c>
      <c r="K47" s="215" t="s">
        <v>94</v>
      </c>
      <c r="L47" s="215" t="s">
        <v>94</v>
      </c>
      <c r="M47" s="216" t="s">
        <v>608</v>
      </c>
      <c r="N47" s="62"/>
    </row>
    <row r="48" spans="1:14">
      <c r="A48" s="211" t="s">
        <v>592</v>
      </c>
      <c r="B48" s="211" t="s">
        <v>593</v>
      </c>
      <c r="C48" s="212" t="s">
        <v>651</v>
      </c>
      <c r="D48" s="213">
        <v>44561</v>
      </c>
      <c r="E48" s="212" t="s">
        <v>620</v>
      </c>
      <c r="F48" s="214">
        <v>250</v>
      </c>
      <c r="G48" s="218">
        <v>44070</v>
      </c>
      <c r="H48" s="215" t="s">
        <v>94</v>
      </c>
      <c r="I48" s="215" t="s">
        <v>94</v>
      </c>
      <c r="J48" s="215" t="s">
        <v>94</v>
      </c>
      <c r="K48" s="215" t="s">
        <v>94</v>
      </c>
      <c r="L48" s="215" t="s">
        <v>94</v>
      </c>
      <c r="M48" s="216"/>
      <c r="N48" s="62"/>
    </row>
    <row r="49" spans="1:16">
      <c r="A49" s="211" t="s">
        <v>594</v>
      </c>
      <c r="B49" s="211" t="s">
        <v>595</v>
      </c>
      <c r="C49" s="212" t="s">
        <v>651</v>
      </c>
      <c r="D49" s="213">
        <v>44713</v>
      </c>
      <c r="E49" s="212" t="s">
        <v>620</v>
      </c>
      <c r="F49" s="214">
        <v>300</v>
      </c>
      <c r="G49" s="218">
        <v>44278</v>
      </c>
      <c r="H49" s="215" t="s">
        <v>94</v>
      </c>
      <c r="I49" s="215" t="s">
        <v>94</v>
      </c>
      <c r="J49" s="215" t="s">
        <v>94</v>
      </c>
      <c r="K49" s="215" t="s">
        <v>94</v>
      </c>
      <c r="L49" s="215" t="s">
        <v>94</v>
      </c>
      <c r="M49" s="216"/>
      <c r="N49" s="62"/>
    </row>
    <row r="50" spans="1:16">
      <c r="A50" s="211" t="s">
        <v>596</v>
      </c>
      <c r="B50" s="211" t="s">
        <v>597</v>
      </c>
      <c r="C50" s="212" t="s">
        <v>651</v>
      </c>
      <c r="D50" s="213">
        <v>45107</v>
      </c>
      <c r="E50" s="212" t="s">
        <v>620</v>
      </c>
      <c r="F50" s="214">
        <v>310</v>
      </c>
      <c r="G50" s="218">
        <v>44278</v>
      </c>
      <c r="H50" s="215" t="s">
        <v>94</v>
      </c>
      <c r="I50" s="215" t="s">
        <v>94</v>
      </c>
      <c r="J50" s="215" t="s">
        <v>94</v>
      </c>
      <c r="K50" s="215" t="s">
        <v>94</v>
      </c>
      <c r="L50" s="215" t="s">
        <v>94</v>
      </c>
      <c r="M50" s="216"/>
      <c r="N50" s="62"/>
    </row>
    <row r="51" spans="1:16">
      <c r="A51" s="211" t="s">
        <v>598</v>
      </c>
      <c r="B51" s="211" t="s">
        <v>599</v>
      </c>
      <c r="C51" s="212" t="s">
        <v>653</v>
      </c>
      <c r="D51" s="213">
        <v>44910</v>
      </c>
      <c r="E51" s="212" t="s">
        <v>620</v>
      </c>
      <c r="F51" s="214">
        <v>324.72000000000003</v>
      </c>
      <c r="G51" s="218">
        <v>44256</v>
      </c>
      <c r="H51" s="215" t="s">
        <v>94</v>
      </c>
      <c r="I51" s="215" t="s">
        <v>94</v>
      </c>
      <c r="J51" s="215" t="s">
        <v>94</v>
      </c>
      <c r="K51" s="215" t="s">
        <v>94</v>
      </c>
      <c r="L51" s="215" t="s">
        <v>94</v>
      </c>
      <c r="M51" s="216"/>
      <c r="N51" s="62"/>
    </row>
    <row r="52" spans="1:16">
      <c r="A52" s="211" t="s">
        <v>600</v>
      </c>
      <c r="B52" s="211" t="s">
        <v>601</v>
      </c>
      <c r="C52" s="212" t="s">
        <v>654</v>
      </c>
      <c r="D52" s="213">
        <v>44683</v>
      </c>
      <c r="E52" s="212" t="s">
        <v>620</v>
      </c>
      <c r="F52" s="214">
        <v>256</v>
      </c>
      <c r="G52" s="218">
        <v>44060</v>
      </c>
      <c r="H52" s="215" t="s">
        <v>94</v>
      </c>
      <c r="I52" s="215" t="s">
        <v>94</v>
      </c>
      <c r="J52" s="215" t="s">
        <v>94</v>
      </c>
      <c r="K52" s="215" t="s">
        <v>94</v>
      </c>
      <c r="L52" s="215" t="s">
        <v>94</v>
      </c>
      <c r="M52" s="216"/>
      <c r="N52" s="62"/>
    </row>
    <row r="53" spans="1:16">
      <c r="A53" s="211" t="s">
        <v>602</v>
      </c>
      <c r="B53" s="211" t="s">
        <v>603</v>
      </c>
      <c r="C53" s="212" t="s">
        <v>651</v>
      </c>
      <c r="D53" s="213">
        <v>45107</v>
      </c>
      <c r="E53" s="212" t="s">
        <v>620</v>
      </c>
      <c r="F53" s="214">
        <v>200</v>
      </c>
      <c r="G53" s="218">
        <v>44278</v>
      </c>
      <c r="H53" s="215" t="s">
        <v>94</v>
      </c>
      <c r="I53" s="215" t="s">
        <v>94</v>
      </c>
      <c r="J53" s="215" t="s">
        <v>94</v>
      </c>
      <c r="K53" s="215" t="s">
        <v>94</v>
      </c>
      <c r="L53" s="215" t="s">
        <v>94</v>
      </c>
      <c r="M53" s="216"/>
      <c r="N53" s="62"/>
    </row>
    <row r="54" spans="1:16">
      <c r="A54" s="211" t="s">
        <v>604</v>
      </c>
      <c r="B54" s="211" t="s">
        <v>605</v>
      </c>
      <c r="C54" s="212" t="s">
        <v>651</v>
      </c>
      <c r="D54" s="213">
        <v>45107</v>
      </c>
      <c r="E54" s="212" t="s">
        <v>620</v>
      </c>
      <c r="F54" s="214">
        <v>90</v>
      </c>
      <c r="G54" s="218">
        <v>44278</v>
      </c>
      <c r="H54" s="215" t="s">
        <v>94</v>
      </c>
      <c r="I54" s="215" t="s">
        <v>94</v>
      </c>
      <c r="J54" s="215" t="s">
        <v>94</v>
      </c>
      <c r="K54" s="215" t="s">
        <v>94</v>
      </c>
      <c r="L54" s="215" t="s">
        <v>94</v>
      </c>
      <c r="M54" s="216"/>
      <c r="N54" s="62"/>
    </row>
    <row r="55" spans="1:16">
      <c r="A55" s="217" t="s">
        <v>606</v>
      </c>
      <c r="B55" s="217" t="s">
        <v>607</v>
      </c>
      <c r="C55" s="212" t="s">
        <v>609</v>
      </c>
      <c r="D55" s="213">
        <v>44627</v>
      </c>
      <c r="E55" s="212" t="s">
        <v>120</v>
      </c>
      <c r="F55" s="214">
        <v>408</v>
      </c>
      <c r="G55" s="218">
        <v>44287</v>
      </c>
      <c r="H55" s="215" t="s">
        <v>94</v>
      </c>
      <c r="I55" s="215" t="s">
        <v>94</v>
      </c>
      <c r="J55" s="215" t="s">
        <v>94</v>
      </c>
      <c r="K55" s="215" t="s">
        <v>94</v>
      </c>
      <c r="L55" s="215" t="s">
        <v>94</v>
      </c>
      <c r="M55" s="216"/>
      <c r="N55" s="62"/>
    </row>
    <row r="56" spans="1:16">
      <c r="B56" s="102"/>
      <c r="C56" s="102"/>
      <c r="D56" s="103"/>
      <c r="E56" s="102"/>
      <c r="F56" s="136"/>
      <c r="G56" s="219"/>
      <c r="H56" s="134"/>
      <c r="I56" s="134"/>
      <c r="J56" s="134"/>
      <c r="K56" s="134"/>
      <c r="L56" s="134"/>
      <c r="M56" s="134"/>
      <c r="N56" s="134"/>
      <c r="O56" s="135"/>
      <c r="P56" s="62"/>
    </row>
    <row r="57" spans="1:16">
      <c r="B57" s="102"/>
      <c r="C57" s="102"/>
      <c r="D57" s="103"/>
      <c r="E57" s="102"/>
      <c r="F57" s="136"/>
      <c r="G57" s="219"/>
      <c r="H57" s="134"/>
      <c r="I57" s="134"/>
      <c r="J57" s="134"/>
      <c r="K57" s="134"/>
      <c r="L57" s="134"/>
      <c r="M57" s="134"/>
      <c r="N57" s="134"/>
      <c r="O57" s="135"/>
      <c r="P57" s="62"/>
    </row>
    <row r="58" spans="1:16">
      <c r="B58" s="102"/>
      <c r="C58" s="102"/>
      <c r="D58" s="103"/>
      <c r="E58" s="102"/>
      <c r="F58" s="136"/>
      <c r="G58" s="219"/>
      <c r="H58" s="134"/>
      <c r="I58" s="134"/>
      <c r="J58" s="134"/>
      <c r="K58" s="134"/>
      <c r="L58" s="134"/>
      <c r="M58" s="134"/>
      <c r="N58" s="134"/>
      <c r="O58" s="135"/>
      <c r="P58" s="62"/>
    </row>
    <row r="59" spans="1:16" ht="15.75" thickBot="1">
      <c r="A59" s="63"/>
      <c r="B59" s="63"/>
      <c r="C59" s="62"/>
      <c r="D59" s="64"/>
      <c r="E59" s="62"/>
      <c r="F59" s="62"/>
      <c r="G59" s="220"/>
      <c r="H59" s="62"/>
      <c r="I59" s="62"/>
      <c r="J59" s="62"/>
      <c r="K59" s="62"/>
      <c r="L59" s="62"/>
      <c r="M59" s="62"/>
      <c r="N59" s="62"/>
      <c r="O59" s="62"/>
      <c r="P59" s="62"/>
    </row>
    <row r="60" spans="1:16" ht="15.75" thickBot="1">
      <c r="A60" s="194" t="s">
        <v>245</v>
      </c>
    </row>
    <row r="61" spans="1:16" ht="15.75" thickBot="1">
      <c r="A61" s="150" t="s">
        <v>69</v>
      </c>
      <c r="B61" s="185" t="s">
        <v>70</v>
      </c>
      <c r="C61" s="185">
        <v>2023</v>
      </c>
      <c r="D61" s="185" t="s">
        <v>218</v>
      </c>
      <c r="E61" s="185">
        <v>2024</v>
      </c>
      <c r="F61" s="185">
        <v>2026</v>
      </c>
      <c r="G61" s="188">
        <v>2027</v>
      </c>
      <c r="H61" s="279" t="s">
        <v>56</v>
      </c>
      <c r="I61" s="279"/>
      <c r="J61" s="279"/>
      <c r="K61" s="279"/>
      <c r="L61" s="280"/>
    </row>
    <row r="62" spans="1:16" s="129" customFormat="1">
      <c r="A62" s="181" t="s">
        <v>217</v>
      </c>
      <c r="B62" s="70">
        <v>69</v>
      </c>
      <c r="C62" s="25" t="s">
        <v>94</v>
      </c>
      <c r="D62" s="25" t="s">
        <v>94</v>
      </c>
      <c r="E62" s="25" t="s">
        <v>94</v>
      </c>
      <c r="F62" s="25" t="s">
        <v>94</v>
      </c>
      <c r="G62" s="25" t="s">
        <v>94</v>
      </c>
      <c r="H62" s="272" t="s">
        <v>238</v>
      </c>
      <c r="I62" s="272"/>
      <c r="J62" s="272"/>
      <c r="K62" s="272"/>
      <c r="L62" s="273"/>
    </row>
    <row r="63" spans="1:16" s="129" customFormat="1">
      <c r="A63" s="181" t="s">
        <v>219</v>
      </c>
      <c r="B63" s="70">
        <v>11</v>
      </c>
      <c r="C63" s="25" t="s">
        <v>94</v>
      </c>
      <c r="D63" s="25" t="s">
        <v>94</v>
      </c>
      <c r="E63" s="25" t="s">
        <v>94</v>
      </c>
      <c r="F63" s="25" t="s">
        <v>94</v>
      </c>
      <c r="G63" s="25" t="s">
        <v>94</v>
      </c>
      <c r="H63" s="283" t="s">
        <v>239</v>
      </c>
      <c r="I63" s="283"/>
      <c r="J63" s="283"/>
      <c r="K63" s="283"/>
      <c r="L63" s="284"/>
    </row>
    <row r="64" spans="1:16" s="129" customFormat="1">
      <c r="A64" s="181" t="s">
        <v>220</v>
      </c>
      <c r="B64" s="70">
        <v>11</v>
      </c>
      <c r="C64" s="25" t="s">
        <v>94</v>
      </c>
      <c r="D64" s="25" t="s">
        <v>94</v>
      </c>
      <c r="E64" s="25" t="s">
        <v>94</v>
      </c>
      <c r="F64" s="25" t="s">
        <v>94</v>
      </c>
      <c r="G64" s="25" t="s">
        <v>94</v>
      </c>
      <c r="H64" s="283" t="s">
        <v>240</v>
      </c>
      <c r="I64" s="283"/>
      <c r="J64" s="283"/>
      <c r="K64" s="283"/>
      <c r="L64" s="284"/>
    </row>
    <row r="65" spans="1:12" s="129" customFormat="1">
      <c r="A65" s="181" t="s">
        <v>222</v>
      </c>
      <c r="B65" s="70">
        <v>150</v>
      </c>
      <c r="C65" s="25" t="s">
        <v>94</v>
      </c>
      <c r="D65" s="25" t="s">
        <v>94</v>
      </c>
      <c r="E65" s="25" t="s">
        <v>94</v>
      </c>
      <c r="F65" s="25" t="s">
        <v>94</v>
      </c>
      <c r="G65" s="25" t="s">
        <v>94</v>
      </c>
      <c r="H65" s="283" t="s">
        <v>241</v>
      </c>
      <c r="I65" s="283"/>
      <c r="J65" s="283"/>
      <c r="K65" s="283"/>
      <c r="L65" s="284"/>
    </row>
    <row r="66" spans="1:12" s="129" customFormat="1" ht="15.75" thickBot="1">
      <c r="A66" s="182" t="s">
        <v>221</v>
      </c>
      <c r="B66" s="183">
        <v>63</v>
      </c>
      <c r="C66" s="184" t="s">
        <v>94</v>
      </c>
      <c r="D66" s="184" t="s">
        <v>94</v>
      </c>
      <c r="E66" s="184" t="s">
        <v>94</v>
      </c>
      <c r="F66" s="184" t="s">
        <v>94</v>
      </c>
      <c r="G66" s="184" t="s">
        <v>94</v>
      </c>
      <c r="H66" s="285" t="s">
        <v>242</v>
      </c>
      <c r="I66" s="285"/>
      <c r="J66" s="285"/>
      <c r="K66" s="285"/>
      <c r="L66" s="286"/>
    </row>
    <row r="67" spans="1:12" ht="15.75" thickBot="1">
      <c r="G67" s="22"/>
    </row>
    <row r="68" spans="1:12" ht="15.75" thickBot="1">
      <c r="A68" s="281" t="s">
        <v>142</v>
      </c>
      <c r="B68" s="282"/>
      <c r="G68" s="22"/>
    </row>
    <row r="69" spans="1:12" ht="15.75" thickBot="1">
      <c r="A69" s="150" t="s">
        <v>69</v>
      </c>
      <c r="B69" s="185" t="s">
        <v>70</v>
      </c>
      <c r="C69" s="185">
        <v>2023</v>
      </c>
      <c r="D69" s="185" t="s">
        <v>218</v>
      </c>
      <c r="E69" s="185">
        <v>2024</v>
      </c>
      <c r="F69" s="185">
        <v>2026</v>
      </c>
      <c r="G69" s="185">
        <v>2027</v>
      </c>
      <c r="H69" s="278" t="s">
        <v>56</v>
      </c>
      <c r="I69" s="279"/>
      <c r="J69" s="279"/>
      <c r="K69" s="279"/>
      <c r="L69" s="280"/>
    </row>
    <row r="70" spans="1:12">
      <c r="A70" s="186" t="s">
        <v>228</v>
      </c>
      <c r="B70" s="187">
        <v>420</v>
      </c>
      <c r="C70" s="25" t="s">
        <v>94</v>
      </c>
      <c r="D70" s="25" t="s">
        <v>94</v>
      </c>
      <c r="E70" s="25" t="s">
        <v>94</v>
      </c>
      <c r="F70" s="25" t="s">
        <v>94</v>
      </c>
      <c r="G70" s="25" t="s">
        <v>94</v>
      </c>
      <c r="H70" s="272" t="s">
        <v>236</v>
      </c>
      <c r="I70" s="272"/>
      <c r="J70" s="272"/>
      <c r="K70" s="272"/>
      <c r="L70" s="273"/>
    </row>
    <row r="71" spans="1:12">
      <c r="A71" s="186" t="s">
        <v>227</v>
      </c>
      <c r="B71" s="187">
        <v>655</v>
      </c>
      <c r="C71" s="187"/>
      <c r="D71" s="187"/>
      <c r="E71" s="187"/>
      <c r="F71" s="187"/>
      <c r="G71" s="25" t="s">
        <v>94</v>
      </c>
      <c r="H71" s="272" t="s">
        <v>229</v>
      </c>
      <c r="I71" s="272"/>
      <c r="J71" s="272"/>
      <c r="K71" s="272"/>
      <c r="L71" s="273"/>
    </row>
    <row r="72" spans="1:12">
      <c r="A72" s="186" t="s">
        <v>223</v>
      </c>
      <c r="B72" s="187">
        <v>217</v>
      </c>
      <c r="C72" s="187"/>
      <c r="D72" s="187"/>
      <c r="E72" s="187"/>
      <c r="F72" s="25" t="s">
        <v>94</v>
      </c>
      <c r="G72" s="25" t="s">
        <v>94</v>
      </c>
      <c r="H72" s="272" t="s">
        <v>235</v>
      </c>
      <c r="I72" s="272"/>
      <c r="J72" s="272"/>
      <c r="K72" s="272"/>
      <c r="L72" s="273"/>
    </row>
    <row r="73" spans="1:12">
      <c r="A73" s="186" t="s">
        <v>224</v>
      </c>
      <c r="B73" s="187">
        <v>230</v>
      </c>
      <c r="C73" s="187"/>
      <c r="D73" s="187"/>
      <c r="E73" s="187"/>
      <c r="F73" s="25" t="s">
        <v>94</v>
      </c>
      <c r="G73" s="25" t="s">
        <v>94</v>
      </c>
      <c r="H73" s="272" t="s">
        <v>235</v>
      </c>
      <c r="I73" s="272"/>
      <c r="J73" s="272"/>
      <c r="K73" s="272"/>
      <c r="L73" s="273"/>
    </row>
    <row r="74" spans="1:12">
      <c r="A74" s="186" t="s">
        <v>225</v>
      </c>
      <c r="B74" s="180">
        <v>412</v>
      </c>
      <c r="C74" s="24"/>
      <c r="D74" s="24"/>
      <c r="E74" s="24"/>
      <c r="F74" s="25" t="s">
        <v>94</v>
      </c>
      <c r="G74" s="25" t="s">
        <v>94</v>
      </c>
      <c r="H74" s="272" t="s">
        <v>235</v>
      </c>
      <c r="I74" s="272"/>
      <c r="J74" s="272"/>
      <c r="K74" s="272"/>
      <c r="L74" s="273"/>
    </row>
    <row r="75" spans="1:12" ht="15.75" thickBot="1">
      <c r="A75" s="182" t="s">
        <v>226</v>
      </c>
      <c r="B75" s="183">
        <v>420</v>
      </c>
      <c r="C75" s="183"/>
      <c r="D75" s="183"/>
      <c r="E75" s="183"/>
      <c r="F75" s="183"/>
      <c r="G75" s="184" t="s">
        <v>94</v>
      </c>
      <c r="H75" s="274" t="s">
        <v>235</v>
      </c>
      <c r="I75" s="274"/>
      <c r="J75" s="274"/>
      <c r="K75" s="274"/>
      <c r="L75" s="275"/>
    </row>
    <row r="76" spans="1:12" ht="15.75" thickBot="1">
      <c r="A76" s="77"/>
      <c r="B76" s="70"/>
      <c r="C76" s="70"/>
      <c r="D76" s="70"/>
      <c r="E76" s="70"/>
      <c r="F76" s="70"/>
      <c r="G76" s="71"/>
    </row>
    <row r="77" spans="1:12" ht="15.75" thickBot="1">
      <c r="A77" s="195" t="s">
        <v>246</v>
      </c>
      <c r="B77" s="26"/>
      <c r="C77" s="18"/>
      <c r="D77" s="18"/>
      <c r="E77" s="18"/>
      <c r="F77" s="18"/>
      <c r="G77" s="22"/>
    </row>
    <row r="78" spans="1:12" ht="15.75" thickBot="1">
      <c r="A78" s="189" t="s">
        <v>69</v>
      </c>
      <c r="B78" s="185" t="s">
        <v>70</v>
      </c>
      <c r="C78" s="185">
        <v>2023</v>
      </c>
      <c r="D78" s="185" t="s">
        <v>218</v>
      </c>
      <c r="E78" s="185">
        <v>2024</v>
      </c>
      <c r="F78" s="185">
        <v>2026</v>
      </c>
      <c r="G78" s="185">
        <v>2027</v>
      </c>
      <c r="H78" s="278" t="s">
        <v>56</v>
      </c>
      <c r="I78" s="279"/>
      <c r="J78" s="279"/>
      <c r="K78" s="279"/>
      <c r="L78" s="280"/>
    </row>
    <row r="79" spans="1:12" s="110" customFormat="1">
      <c r="A79" s="181" t="s">
        <v>230</v>
      </c>
      <c r="B79" s="70">
        <v>420</v>
      </c>
      <c r="C79" s="25" t="s">
        <v>94</v>
      </c>
      <c r="D79" s="25" t="s">
        <v>94</v>
      </c>
      <c r="E79" s="25" t="s">
        <v>94</v>
      </c>
      <c r="F79" s="25" t="s">
        <v>94</v>
      </c>
      <c r="G79" s="25" t="s">
        <v>94</v>
      </c>
      <c r="H79" s="272" t="s">
        <v>237</v>
      </c>
      <c r="I79" s="272"/>
      <c r="J79" s="272"/>
      <c r="K79" s="272"/>
      <c r="L79" s="273"/>
    </row>
    <row r="80" spans="1:12" s="110" customFormat="1">
      <c r="A80" s="190" t="s">
        <v>231</v>
      </c>
      <c r="B80" s="26">
        <v>420</v>
      </c>
      <c r="C80" s="25" t="s">
        <v>94</v>
      </c>
      <c r="D80" s="25" t="s">
        <v>94</v>
      </c>
      <c r="E80" s="25" t="s">
        <v>94</v>
      </c>
      <c r="F80" s="25" t="s">
        <v>94</v>
      </c>
      <c r="G80" s="25" t="s">
        <v>94</v>
      </c>
      <c r="H80" s="272" t="s">
        <v>237</v>
      </c>
      <c r="I80" s="272"/>
      <c r="J80" s="272"/>
      <c r="K80" s="272"/>
      <c r="L80" s="273"/>
    </row>
    <row r="81" spans="1:12" s="110" customFormat="1">
      <c r="A81" s="191" t="s">
        <v>232</v>
      </c>
      <c r="B81" s="180">
        <v>71</v>
      </c>
      <c r="C81" s="25" t="s">
        <v>94</v>
      </c>
      <c r="D81" s="25" t="s">
        <v>94</v>
      </c>
      <c r="E81" s="25" t="s">
        <v>94</v>
      </c>
      <c r="F81" s="25" t="s">
        <v>94</v>
      </c>
      <c r="G81" s="25" t="s">
        <v>94</v>
      </c>
      <c r="H81" s="272" t="s">
        <v>243</v>
      </c>
      <c r="I81" s="272"/>
      <c r="J81" s="272"/>
      <c r="K81" s="272"/>
      <c r="L81" s="273"/>
    </row>
    <row r="82" spans="1:12">
      <c r="A82" s="186" t="s">
        <v>234</v>
      </c>
      <c r="B82" s="187">
        <v>32</v>
      </c>
      <c r="C82" s="25" t="s">
        <v>94</v>
      </c>
      <c r="D82" s="25" t="s">
        <v>94</v>
      </c>
      <c r="E82" s="25" t="s">
        <v>94</v>
      </c>
      <c r="F82" s="25" t="s">
        <v>94</v>
      </c>
      <c r="G82" s="25" t="s">
        <v>94</v>
      </c>
      <c r="H82" s="272" t="s">
        <v>244</v>
      </c>
      <c r="I82" s="272"/>
      <c r="J82" s="272"/>
      <c r="K82" s="272"/>
      <c r="L82" s="273"/>
    </row>
    <row r="83" spans="1:12" ht="15.75" thickBot="1">
      <c r="A83" s="192" t="s">
        <v>233</v>
      </c>
      <c r="B83" s="193">
        <v>75</v>
      </c>
      <c r="C83" s="184" t="s">
        <v>94</v>
      </c>
      <c r="D83" s="184" t="s">
        <v>94</v>
      </c>
      <c r="E83" s="184" t="s">
        <v>94</v>
      </c>
      <c r="F83" s="184" t="s">
        <v>94</v>
      </c>
      <c r="G83" s="184" t="s">
        <v>94</v>
      </c>
      <c r="H83" s="274" t="s">
        <v>243</v>
      </c>
      <c r="I83" s="274"/>
      <c r="J83" s="274"/>
      <c r="K83" s="274"/>
      <c r="L83" s="275"/>
    </row>
    <row r="84" spans="1:12" ht="15.75" thickBot="1">
      <c r="G84" s="22"/>
    </row>
    <row r="85" spans="1:12" ht="15.75" thickBot="1">
      <c r="A85" s="276" t="s">
        <v>247</v>
      </c>
      <c r="B85" s="277"/>
      <c r="C85" s="18"/>
      <c r="D85" s="18"/>
      <c r="E85" s="18"/>
      <c r="F85" s="18"/>
      <c r="G85" s="22"/>
    </row>
    <row r="86" spans="1:12" ht="15.75" thickBot="1">
      <c r="A86" s="189" t="s">
        <v>69</v>
      </c>
      <c r="B86" s="185" t="s">
        <v>70</v>
      </c>
      <c r="C86" s="185">
        <v>2023</v>
      </c>
      <c r="D86" s="185" t="s">
        <v>218</v>
      </c>
      <c r="E86" s="185">
        <v>2024</v>
      </c>
      <c r="F86" s="185">
        <v>2026</v>
      </c>
      <c r="G86" s="185">
        <v>2027</v>
      </c>
      <c r="H86" s="278" t="s">
        <v>56</v>
      </c>
      <c r="I86" s="279"/>
      <c r="J86" s="279"/>
      <c r="K86" s="279"/>
      <c r="L86" s="280"/>
    </row>
    <row r="87" spans="1:12" s="110" customFormat="1">
      <c r="A87" s="181" t="s">
        <v>248</v>
      </c>
      <c r="B87" s="70">
        <v>145</v>
      </c>
      <c r="C87" s="70"/>
      <c r="D87" s="70" t="s">
        <v>94</v>
      </c>
      <c r="E87" s="70"/>
      <c r="F87" s="70"/>
      <c r="G87" s="70"/>
      <c r="H87" s="272" t="s">
        <v>256</v>
      </c>
      <c r="I87" s="272"/>
      <c r="J87" s="272"/>
      <c r="K87" s="272"/>
      <c r="L87" s="273"/>
    </row>
    <row r="88" spans="1:12" s="110" customFormat="1">
      <c r="A88" s="181" t="s">
        <v>249</v>
      </c>
      <c r="B88" s="131">
        <v>145</v>
      </c>
      <c r="C88" s="25"/>
      <c r="D88" s="132" t="s">
        <v>94</v>
      </c>
      <c r="E88" s="25"/>
      <c r="F88" s="25"/>
      <c r="G88" s="25"/>
      <c r="H88" s="272" t="s">
        <v>256</v>
      </c>
      <c r="I88" s="272"/>
      <c r="J88" s="272"/>
      <c r="K88" s="272"/>
      <c r="L88" s="273"/>
    </row>
    <row r="89" spans="1:12" s="110" customFormat="1">
      <c r="A89" s="181" t="s">
        <v>250</v>
      </c>
      <c r="B89" s="196">
        <v>75</v>
      </c>
      <c r="C89" s="25"/>
      <c r="D89" s="132" t="s">
        <v>94</v>
      </c>
      <c r="E89" s="25"/>
      <c r="F89" s="25"/>
      <c r="G89" s="25"/>
      <c r="H89" s="272" t="s">
        <v>256</v>
      </c>
      <c r="I89" s="272"/>
      <c r="J89" s="272"/>
      <c r="K89" s="272"/>
      <c r="L89" s="273"/>
    </row>
    <row r="90" spans="1:12" s="110" customFormat="1">
      <c r="A90" s="191" t="s">
        <v>251</v>
      </c>
      <c r="B90" s="196">
        <v>57</v>
      </c>
      <c r="C90" s="25"/>
      <c r="D90" s="132" t="s">
        <v>94</v>
      </c>
      <c r="E90" s="25"/>
      <c r="F90" s="25"/>
      <c r="G90" s="25"/>
      <c r="H90" s="272" t="s">
        <v>255</v>
      </c>
      <c r="I90" s="272"/>
      <c r="J90" s="272"/>
      <c r="K90" s="272"/>
      <c r="L90" s="273"/>
    </row>
    <row r="91" spans="1:12">
      <c r="A91" s="186" t="s">
        <v>252</v>
      </c>
      <c r="B91" s="187">
        <v>61</v>
      </c>
      <c r="C91" s="24"/>
      <c r="D91" s="132" t="s">
        <v>94</v>
      </c>
      <c r="E91" s="24"/>
      <c r="F91" s="24"/>
      <c r="G91" s="24"/>
      <c r="H91" s="272" t="s">
        <v>255</v>
      </c>
      <c r="I91" s="272"/>
      <c r="J91" s="272"/>
      <c r="K91" s="272"/>
      <c r="L91" s="273"/>
    </row>
    <row r="92" spans="1:12" ht="15.75" thickBot="1">
      <c r="A92" s="192" t="s">
        <v>253</v>
      </c>
      <c r="B92" s="197">
        <v>105</v>
      </c>
      <c r="C92" s="198"/>
      <c r="D92" s="199" t="s">
        <v>94</v>
      </c>
      <c r="E92" s="198"/>
      <c r="F92" s="198"/>
      <c r="G92" s="198"/>
      <c r="H92" s="274" t="s">
        <v>254</v>
      </c>
      <c r="I92" s="274"/>
      <c r="J92" s="274"/>
      <c r="K92" s="274"/>
      <c r="L92" s="275"/>
    </row>
    <row r="93" spans="1:12" ht="15.75" thickBot="1">
      <c r="G93" s="22"/>
    </row>
    <row r="94" spans="1:12" ht="15.75" thickBot="1">
      <c r="A94" s="276" t="s">
        <v>257</v>
      </c>
      <c r="B94" s="277"/>
      <c r="C94" s="139"/>
      <c r="D94" s="139"/>
      <c r="E94" s="139"/>
      <c r="F94" s="139"/>
      <c r="G94" s="22"/>
    </row>
    <row r="95" spans="1:12" ht="15.75" thickBot="1">
      <c r="A95" s="189" t="s">
        <v>69</v>
      </c>
      <c r="B95" s="185" t="s">
        <v>70</v>
      </c>
      <c r="C95" s="185">
        <v>2023</v>
      </c>
      <c r="D95" s="185" t="s">
        <v>218</v>
      </c>
      <c r="E95" s="185">
        <v>2024</v>
      </c>
      <c r="F95" s="185">
        <v>2026</v>
      </c>
      <c r="G95" s="185">
        <v>2027</v>
      </c>
      <c r="H95" s="278" t="s">
        <v>56</v>
      </c>
      <c r="I95" s="279"/>
      <c r="J95" s="279"/>
      <c r="K95" s="279"/>
      <c r="L95" s="280"/>
    </row>
    <row r="96" spans="1:12" ht="15.75" thickBot="1">
      <c r="A96" s="182" t="s">
        <v>248</v>
      </c>
      <c r="B96" s="183">
        <v>104.56</v>
      </c>
      <c r="C96" s="184" t="s">
        <v>94</v>
      </c>
      <c r="D96" s="184" t="s">
        <v>94</v>
      </c>
      <c r="E96" s="184" t="s">
        <v>94</v>
      </c>
      <c r="F96" s="184" t="s">
        <v>94</v>
      </c>
      <c r="G96" s="184" t="s">
        <v>94</v>
      </c>
      <c r="H96" s="274" t="s">
        <v>258</v>
      </c>
      <c r="I96" s="274"/>
      <c r="J96" s="274"/>
      <c r="K96" s="274"/>
      <c r="L96" s="275"/>
    </row>
    <row r="98" spans="1:1">
      <c r="A98" s="102" t="s">
        <v>141</v>
      </c>
    </row>
  </sheetData>
  <autoFilter ref="A7:P55" xr:uid="{9ECCF989-B9B6-486F-A125-F61C352C595D}"/>
  <mergeCells count="31">
    <mergeCell ref="H61:L61"/>
    <mergeCell ref="H72:L72"/>
    <mergeCell ref="H73:L73"/>
    <mergeCell ref="H74:L74"/>
    <mergeCell ref="H75:L75"/>
    <mergeCell ref="H62:L62"/>
    <mergeCell ref="H63:L63"/>
    <mergeCell ref="H64:L64"/>
    <mergeCell ref="H65:L65"/>
    <mergeCell ref="H66:L66"/>
    <mergeCell ref="H96:L96"/>
    <mergeCell ref="A68:B68"/>
    <mergeCell ref="A85:B85"/>
    <mergeCell ref="H86:L86"/>
    <mergeCell ref="H87:L87"/>
    <mergeCell ref="H88:L88"/>
    <mergeCell ref="H89:L89"/>
    <mergeCell ref="H69:L69"/>
    <mergeCell ref="H79:L79"/>
    <mergeCell ref="H80:L80"/>
    <mergeCell ref="H81:L81"/>
    <mergeCell ref="H82:L82"/>
    <mergeCell ref="H83:L83"/>
    <mergeCell ref="H78:L78"/>
    <mergeCell ref="H70:L70"/>
    <mergeCell ref="H71:L71"/>
    <mergeCell ref="H90:L90"/>
    <mergeCell ref="H91:L91"/>
    <mergeCell ref="H92:L92"/>
    <mergeCell ref="A94:B94"/>
    <mergeCell ref="H95:L95"/>
  </mergeCells>
  <phoneticPr fontId="9" type="noConversion"/>
  <hyperlinks>
    <hyperlink ref="D1" location="Index!A1" display="Back" xr:uid="{00000000-0004-0000-0700-000000000000}"/>
  </hyperlinks>
  <pageMargins left="0.7" right="0.7" top="0.75" bottom="0.75" header="0.3" footer="0.3"/>
  <pageSetup orientation="portrait" horizontalDpi="90" verticalDpi="9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A1:I61"/>
  <sheetViews>
    <sheetView zoomScaleNormal="100" workbookViewId="0">
      <selection activeCell="D1" sqref="D1"/>
    </sheetView>
  </sheetViews>
  <sheetFormatPr defaultRowHeight="15"/>
  <cols>
    <col min="1" max="1" width="30.7109375" style="22" bestFit="1" customWidth="1"/>
    <col min="2" max="2" width="25.85546875" style="22" bestFit="1" customWidth="1"/>
    <col min="3" max="3" width="19.140625" style="22" bestFit="1" customWidth="1"/>
    <col min="4" max="4" width="17.85546875" style="22" customWidth="1"/>
    <col min="5" max="5" width="18" style="22" customWidth="1"/>
    <col min="6" max="6" width="8.85546875" style="22" customWidth="1"/>
    <col min="7" max="8" width="9.140625" style="22"/>
    <col min="9" max="9" width="9.5703125" style="22" customWidth="1"/>
    <col min="10" max="16384" width="9.140625" style="22"/>
  </cols>
  <sheetData>
    <row r="1" spans="1:9">
      <c r="A1" s="22" t="s">
        <v>16</v>
      </c>
      <c r="B1" s="75">
        <v>44391</v>
      </c>
      <c r="D1" s="2" t="s">
        <v>17</v>
      </c>
    </row>
    <row r="2" spans="1:9">
      <c r="A2" s="22" t="s">
        <v>18</v>
      </c>
      <c r="B2" s="23" t="s">
        <v>160</v>
      </c>
    </row>
    <row r="4" spans="1:9" ht="18.75">
      <c r="A4" s="287" t="s">
        <v>30</v>
      </c>
      <c r="B4" s="287"/>
      <c r="C4" s="287"/>
      <c r="D4" s="287"/>
      <c r="E4" s="287"/>
      <c r="F4" s="287"/>
      <c r="G4" s="287"/>
    </row>
    <row r="5" spans="1:9">
      <c r="A5" s="288" t="s">
        <v>206</v>
      </c>
      <c r="B5" s="288"/>
      <c r="C5" s="288"/>
      <c r="D5" s="288"/>
      <c r="E5" s="288"/>
      <c r="F5" s="288"/>
      <c r="G5" s="288"/>
    </row>
    <row r="6" spans="1:9">
      <c r="A6" s="288"/>
      <c r="B6" s="288"/>
      <c r="C6" s="288"/>
      <c r="D6" s="288"/>
      <c r="E6" s="288"/>
      <c r="F6" s="288"/>
      <c r="G6" s="288"/>
    </row>
    <row r="7" spans="1:9">
      <c r="A7" s="73"/>
      <c r="B7" s="73"/>
      <c r="C7" s="73"/>
      <c r="D7" s="73"/>
      <c r="E7" s="73"/>
      <c r="F7" s="73"/>
      <c r="G7" s="73"/>
    </row>
    <row r="8" spans="1:9">
      <c r="A8" s="80" t="s">
        <v>31</v>
      </c>
      <c r="B8" s="154">
        <v>0.79590252631236136</v>
      </c>
      <c r="D8" s="9"/>
      <c r="E8" s="9"/>
      <c r="F8" s="9"/>
    </row>
    <row r="9" spans="1:9" ht="15" customHeight="1">
      <c r="A9" s="294" t="s">
        <v>118</v>
      </c>
      <c r="B9" s="294"/>
      <c r="C9" s="294"/>
      <c r="D9" s="294"/>
      <c r="E9" s="294"/>
      <c r="F9" s="294"/>
      <c r="G9" s="294"/>
      <c r="H9" s="10"/>
      <c r="I9" s="10"/>
    </row>
    <row r="10" spans="1:9">
      <c r="A10" s="294"/>
      <c r="B10" s="294"/>
      <c r="C10" s="294"/>
      <c r="D10" s="294"/>
      <c r="E10" s="294"/>
      <c r="F10" s="294"/>
      <c r="G10" s="294"/>
      <c r="H10" s="10"/>
      <c r="I10" s="10"/>
    </row>
    <row r="11" spans="1:9">
      <c r="A11" s="72"/>
      <c r="B11" s="72"/>
      <c r="C11" s="72"/>
    </row>
    <row r="12" spans="1:9" ht="18.75">
      <c r="A12" s="287" t="s">
        <v>32</v>
      </c>
      <c r="B12" s="287"/>
      <c r="C12" s="287"/>
      <c r="D12" s="287"/>
      <c r="E12" s="287"/>
      <c r="F12" s="287"/>
      <c r="G12" s="287"/>
    </row>
    <row r="13" spans="1:9">
      <c r="A13" s="288" t="s">
        <v>177</v>
      </c>
      <c r="B13" s="288"/>
      <c r="C13" s="288"/>
      <c r="D13" s="288"/>
      <c r="E13" s="288"/>
      <c r="F13" s="288"/>
      <c r="G13" s="288"/>
      <c r="I13" s="110"/>
    </row>
    <row r="14" spans="1:9">
      <c r="A14" s="288"/>
      <c r="B14" s="288"/>
      <c r="C14" s="288"/>
      <c r="D14" s="288"/>
      <c r="E14" s="288"/>
      <c r="F14" s="288"/>
      <c r="G14" s="288"/>
    </row>
    <row r="16" spans="1:9" ht="15.75" thickBot="1">
      <c r="A16" s="159" t="s">
        <v>35</v>
      </c>
    </row>
    <row r="17" spans="1:7" ht="15.75" thickBot="1">
      <c r="A17" s="291" t="s">
        <v>33</v>
      </c>
      <c r="B17" s="292"/>
      <c r="C17" s="293"/>
    </row>
    <row r="18" spans="1:7" ht="15" customHeight="1">
      <c r="A18" s="141" t="s">
        <v>34</v>
      </c>
      <c r="B18" s="142" t="s">
        <v>138</v>
      </c>
      <c r="C18" s="143" t="s">
        <v>139</v>
      </c>
      <c r="D18" s="72"/>
      <c r="E18" s="148"/>
      <c r="F18" s="72"/>
      <c r="G18" s="72"/>
    </row>
    <row r="19" spans="1:7" ht="15.75" thickBot="1">
      <c r="A19" s="151">
        <v>0.60522842137092991</v>
      </c>
      <c r="B19" s="152">
        <v>0.28855861106366648</v>
      </c>
      <c r="C19" s="153">
        <v>0.18693472253614327</v>
      </c>
      <c r="D19" s="121"/>
      <c r="E19" s="72"/>
      <c r="F19" s="72"/>
      <c r="G19" s="72"/>
    </row>
    <row r="20" spans="1:7">
      <c r="A20" s="289" t="s">
        <v>119</v>
      </c>
      <c r="B20" s="289"/>
      <c r="C20" s="289"/>
      <c r="D20" s="289"/>
      <c r="E20" s="289"/>
      <c r="F20" s="289"/>
      <c r="G20" s="289"/>
    </row>
    <row r="21" spans="1:7">
      <c r="A21" s="289"/>
      <c r="B21" s="289"/>
      <c r="C21" s="289"/>
      <c r="D21" s="289"/>
      <c r="E21" s="289"/>
      <c r="F21" s="289"/>
      <c r="G21" s="289"/>
    </row>
    <row r="22" spans="1:7">
      <c r="A22" s="10"/>
      <c r="B22" s="10"/>
      <c r="C22" s="10"/>
      <c r="F22" s="110"/>
    </row>
    <row r="23" spans="1:7" ht="15.75" thickBot="1">
      <c r="A23" s="160" t="s">
        <v>36</v>
      </c>
      <c r="D23" s="110"/>
      <c r="F23" s="110"/>
    </row>
    <row r="24" spans="1:7">
      <c r="A24" s="118" t="s">
        <v>34</v>
      </c>
      <c r="B24" s="119" t="s">
        <v>138</v>
      </c>
      <c r="C24" s="120" t="s">
        <v>139</v>
      </c>
      <c r="D24" s="122"/>
      <c r="E24" s="123"/>
    </row>
    <row r="25" spans="1:7" ht="15.75" thickBot="1">
      <c r="A25" s="151">
        <v>0.40683090649302944</v>
      </c>
      <c r="B25" s="152">
        <v>0.12951360927485886</v>
      </c>
      <c r="C25" s="153">
        <v>9.5547440967308897E-2</v>
      </c>
      <c r="D25" s="122"/>
      <c r="E25" s="123"/>
    </row>
    <row r="27" spans="1:7" ht="19.5" thickBot="1">
      <c r="A27" s="159" t="s">
        <v>207</v>
      </c>
      <c r="B27" s="155"/>
      <c r="C27" s="155"/>
      <c r="D27" s="155"/>
      <c r="E27" s="155"/>
      <c r="F27" s="155"/>
      <c r="G27" s="155"/>
    </row>
    <row r="28" spans="1:7">
      <c r="A28" s="156" t="s">
        <v>208</v>
      </c>
      <c r="B28" s="157" t="s">
        <v>209</v>
      </c>
      <c r="C28" s="158" t="s">
        <v>210</v>
      </c>
    </row>
    <row r="29" spans="1:7" ht="15.75" thickBot="1">
      <c r="A29" s="151">
        <v>0.22038906152295651</v>
      </c>
      <c r="B29" s="152">
        <v>0.49094476235512635</v>
      </c>
      <c r="C29" s="153">
        <v>0.36762933859283181</v>
      </c>
    </row>
    <row r="31" spans="1:7" ht="18.75">
      <c r="A31" s="287" t="s">
        <v>37</v>
      </c>
      <c r="B31" s="287"/>
      <c r="C31" s="287"/>
      <c r="D31" s="287"/>
      <c r="E31" s="287"/>
      <c r="F31" s="287"/>
      <c r="G31" s="287"/>
    </row>
    <row r="32" spans="1:7">
      <c r="A32" s="290" t="s">
        <v>205</v>
      </c>
      <c r="B32" s="290"/>
      <c r="C32" s="290"/>
      <c r="D32" s="290"/>
      <c r="E32" s="290"/>
      <c r="F32" s="290"/>
      <c r="G32" s="290"/>
    </row>
    <row r="33" spans="1:7">
      <c r="A33" s="290"/>
      <c r="B33" s="290"/>
      <c r="C33" s="290"/>
      <c r="D33" s="290"/>
      <c r="E33" s="290"/>
      <c r="F33" s="290"/>
      <c r="G33" s="290"/>
    </row>
    <row r="34" spans="1:7">
      <c r="A34" s="140"/>
      <c r="B34" s="140"/>
      <c r="C34" s="140"/>
      <c r="D34" s="140"/>
      <c r="E34" s="140"/>
      <c r="F34" s="140"/>
      <c r="G34" s="140"/>
    </row>
    <row r="35" spans="1:7">
      <c r="A35" s="22" t="s">
        <v>178</v>
      </c>
      <c r="B35" s="74">
        <v>28.6</v>
      </c>
    </row>
    <row r="36" spans="1:7">
      <c r="A36" s="22" t="s">
        <v>179</v>
      </c>
      <c r="B36" s="74">
        <v>28.91</v>
      </c>
    </row>
    <row r="37" spans="1:7">
      <c r="A37" s="22" t="s">
        <v>180</v>
      </c>
      <c r="B37" s="74">
        <v>8.1</v>
      </c>
    </row>
    <row r="38" spans="1:7">
      <c r="A38" s="22" t="s">
        <v>181</v>
      </c>
      <c r="B38" s="74">
        <v>8</v>
      </c>
    </row>
    <row r="39" spans="1:7">
      <c r="A39" s="22" t="s">
        <v>182</v>
      </c>
      <c r="B39" s="74">
        <v>16</v>
      </c>
    </row>
    <row r="40" spans="1:7">
      <c r="A40" s="22" t="s">
        <v>183</v>
      </c>
      <c r="B40" s="74">
        <v>16</v>
      </c>
    </row>
    <row r="41" spans="1:7">
      <c r="A41" s="22" t="s">
        <v>184</v>
      </c>
      <c r="B41" s="74">
        <v>17</v>
      </c>
    </row>
    <row r="42" spans="1:7">
      <c r="A42" s="22" t="s">
        <v>185</v>
      </c>
      <c r="B42" s="74">
        <v>0</v>
      </c>
    </row>
    <row r="43" spans="1:7">
      <c r="A43" s="22" t="s">
        <v>186</v>
      </c>
      <c r="B43" s="74">
        <v>0</v>
      </c>
    </row>
    <row r="44" spans="1:7">
      <c r="A44" s="22" t="s">
        <v>187</v>
      </c>
      <c r="B44" s="74">
        <v>14.67</v>
      </c>
    </row>
    <row r="45" spans="1:7">
      <c r="A45" s="22" t="s">
        <v>188</v>
      </c>
      <c r="B45" s="74">
        <v>40</v>
      </c>
    </row>
    <row r="46" spans="1:7">
      <c r="A46" s="22" t="s">
        <v>189</v>
      </c>
      <c r="B46" s="74">
        <v>0</v>
      </c>
    </row>
    <row r="47" spans="1:7">
      <c r="A47" s="22" t="s">
        <v>190</v>
      </c>
      <c r="B47" s="74">
        <v>0</v>
      </c>
    </row>
    <row r="48" spans="1:7">
      <c r="A48" s="22" t="s">
        <v>191</v>
      </c>
      <c r="B48" s="74">
        <v>0</v>
      </c>
    </row>
    <row r="49" spans="1:6">
      <c r="A49" s="22" t="s">
        <v>192</v>
      </c>
      <c r="B49" s="74">
        <v>6.86</v>
      </c>
    </row>
    <row r="50" spans="1:6">
      <c r="A50" s="22" t="s">
        <v>193</v>
      </c>
      <c r="B50" s="74">
        <v>6.8</v>
      </c>
    </row>
    <row r="51" spans="1:6">
      <c r="A51" s="22" t="s">
        <v>194</v>
      </c>
      <c r="B51" s="74">
        <v>6.57</v>
      </c>
    </row>
    <row r="52" spans="1:6">
      <c r="A52" s="22" t="s">
        <v>195</v>
      </c>
      <c r="B52" s="74">
        <v>13.42</v>
      </c>
    </row>
    <row r="53" spans="1:6">
      <c r="A53" s="22" t="s">
        <v>196</v>
      </c>
      <c r="B53" s="74">
        <v>20.239999999999998</v>
      </c>
    </row>
    <row r="54" spans="1:6">
      <c r="A54" s="22" t="s">
        <v>197</v>
      </c>
      <c r="B54" s="74">
        <v>19.87</v>
      </c>
    </row>
    <row r="55" spans="1:6">
      <c r="A55" s="22" t="s">
        <v>198</v>
      </c>
      <c r="B55" s="74">
        <v>34.270000000000003</v>
      </c>
    </row>
    <row r="56" spans="1:6">
      <c r="A56" s="22" t="s">
        <v>199</v>
      </c>
      <c r="B56" s="74">
        <v>35.799999999999997</v>
      </c>
    </row>
    <row r="57" spans="1:6">
      <c r="A57" s="22" t="s">
        <v>200</v>
      </c>
      <c r="B57" s="74">
        <v>35.07</v>
      </c>
    </row>
    <row r="58" spans="1:6">
      <c r="A58" s="22" t="s">
        <v>201</v>
      </c>
      <c r="B58" s="74">
        <v>28.69</v>
      </c>
      <c r="F58" s="110"/>
    </row>
    <row r="59" spans="1:6">
      <c r="A59" s="22" t="s">
        <v>202</v>
      </c>
      <c r="B59" s="74">
        <v>29</v>
      </c>
    </row>
    <row r="60" spans="1:6">
      <c r="A60" s="22" t="s">
        <v>203</v>
      </c>
      <c r="B60" s="74">
        <v>20.04</v>
      </c>
    </row>
    <row r="61" spans="1:6">
      <c r="A61" s="22" t="s">
        <v>204</v>
      </c>
      <c r="B61" s="74">
        <v>20.04</v>
      </c>
    </row>
  </sheetData>
  <mergeCells count="9">
    <mergeCell ref="A4:G4"/>
    <mergeCell ref="A12:G12"/>
    <mergeCell ref="A13:G14"/>
    <mergeCell ref="A20:G21"/>
    <mergeCell ref="A32:G33"/>
    <mergeCell ref="A17:C17"/>
    <mergeCell ref="A31:G31"/>
    <mergeCell ref="A9:G10"/>
    <mergeCell ref="A5:G6"/>
  </mergeCells>
  <hyperlinks>
    <hyperlink ref="D1" location="Index!A1" display="Back" xr:uid="{00000000-0004-0000-0800-000000000000}"/>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Index</vt:lpstr>
      <vt:lpstr>Start Cases</vt:lpstr>
      <vt:lpstr>RPG Projects Moved or Removed</vt:lpstr>
      <vt:lpstr>Recently Approved RPG Projects</vt:lpstr>
      <vt:lpstr>Model Updates &amp; Corrections</vt:lpstr>
      <vt:lpstr>Transmission &amp; Gen Outages</vt:lpstr>
      <vt:lpstr>Temp. for Dynamic Ratings</vt:lpstr>
      <vt:lpstr>Gen Add. Ret. and Mothball</vt:lpstr>
      <vt:lpstr>Renewable Generation Dispatch</vt:lpstr>
      <vt:lpstr>Switchable Generation</vt:lpstr>
      <vt:lpstr>DC Tie Modeling &amp; Dispatch</vt:lpstr>
      <vt:lpstr>Reserve Requirement</vt:lpstr>
      <vt:lpstr>Fuel Price Assumptions</vt:lpstr>
      <vt:lpstr>Reliability Case-Load Forecast</vt:lpstr>
      <vt:lpstr>Sensitivity Analysis</vt:lpstr>
    </vt:vector>
  </TitlesOfParts>
  <Company>The Electric Reliability Council of Texas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Borkar, Sandeep</dc:creator>
  <cp:lastModifiedBy>Yan, Ping</cp:lastModifiedBy>
  <dcterms:created xsi:type="dcterms:W3CDTF">2016-10-04T14:07:58Z</dcterms:created>
  <dcterms:modified xsi:type="dcterms:W3CDTF">2021-12-06T20:25:43Z</dcterms:modified>
</cp:coreProperties>
</file>