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P:\2022 RTP\Report\Public Version\"/>
    </mc:Choice>
  </mc:AlternateContent>
  <xr:revisionPtr revIDLastSave="0" documentId="13_ncr:1_{53AC2D14-8AD5-4CF3-A173-088062A3612C}" xr6:coauthVersionLast="47" xr6:coauthVersionMax="47" xr10:uidLastSave="{00000000-0000-0000-0000-000000000000}"/>
  <bookViews>
    <workbookView xWindow="-120" yWindow="-120" windowWidth="29040" windowHeight="15840" tabRatio="800" xr2:uid="{00000000-000D-0000-FFFF-FFFF00000000}"/>
  </bookViews>
  <sheets>
    <sheet name="Index" sheetId="1" r:id="rId1"/>
    <sheet name="Start Cases" sheetId="25" r:id="rId2"/>
    <sheet name="RPG Projects Moved or Removed" sheetId="21" r:id="rId3"/>
    <sheet name="Recently Approved RPG Projects" sheetId="22" r:id="rId4"/>
    <sheet name="Model Updates &amp; Corrections" sheetId="5" r:id="rId5"/>
    <sheet name="Transmission &amp; Gen Outages" sheetId="6" r:id="rId6"/>
    <sheet name="Temp. for Dynamic Ratings" sheetId="16" r:id="rId7"/>
    <sheet name="Gen Add. Ret. and Mothball" sheetId="23" r:id="rId8"/>
    <sheet name="Renewable Generation Dispatch" sheetId="24" r:id="rId9"/>
    <sheet name="Switchable Generation" sheetId="9" r:id="rId10"/>
    <sheet name="DC Tie Modeling &amp; Dispatch" sheetId="10" r:id="rId11"/>
    <sheet name="Reserve Requirement" sheetId="11" r:id="rId12"/>
    <sheet name="Fuel Price Assumptions" sheetId="12" r:id="rId13"/>
    <sheet name="Reliability Case-Load Forecast" sheetId="14" r:id="rId14"/>
    <sheet name="Sensitivity Analysis" sheetId="19" r:id="rId15"/>
  </sheets>
  <definedNames>
    <definedName name="_xlnm._FilterDatabase" localSheetId="7" hidden="1">'Gen Add. Ret. and Mothball'!$A$7:$N$54</definedName>
    <definedName name="_xlnm._FilterDatabase" localSheetId="2" hidden="1">'RPG Projects Moved or Removed'!$A$6:$S$38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8" i="19" l="1"/>
  <c r="H12" i="19"/>
  <c r="H11" i="19"/>
  <c r="J15" i="14"/>
  <c r="J16" i="14"/>
  <c r="J17" i="14"/>
  <c r="J14" i="14"/>
  <c r="J8" i="14"/>
  <c r="J9" i="14"/>
  <c r="J10" i="14"/>
  <c r="J7" i="14"/>
  <c r="J29" i="14"/>
  <c r="J24" i="14"/>
  <c r="J23" i="14"/>
  <c r="J22" i="14"/>
  <c r="J21" i="14"/>
  <c r="N7" i="12" l="1"/>
  <c r="A8" i="12" l="1"/>
  <c r="A9" i="12" s="1"/>
  <c r="A10" i="12" s="1"/>
  <c r="A11" i="12" s="1"/>
  <c r="A12" i="12" s="1"/>
  <c r="A13" i="12" s="1"/>
  <c r="H11" i="9" l="1"/>
  <c r="I11" i="9"/>
  <c r="J11" i="9"/>
  <c r="K11" i="9"/>
  <c r="L11" i="9"/>
  <c r="M11" i="9"/>
  <c r="N11" i="9"/>
  <c r="O11" i="9"/>
  <c r="P11" i="9"/>
  <c r="G11" i="9"/>
  <c r="D19" i="1" l="1"/>
  <c r="C19" i="1"/>
  <c r="D17" i="1"/>
  <c r="C17" i="1"/>
  <c r="D15" i="1"/>
  <c r="C15" i="1"/>
  <c r="D14" i="1"/>
  <c r="C14" i="1"/>
  <c r="D13" i="1"/>
  <c r="C13" i="1" l="1"/>
  <c r="D12" i="1"/>
  <c r="C12" i="1"/>
  <c r="D11" i="1"/>
  <c r="C11" i="1"/>
  <c r="D10" i="1"/>
  <c r="C10" i="1"/>
  <c r="D8" i="1"/>
  <c r="C8" i="1"/>
  <c r="D7" i="1"/>
  <c r="C7" i="1"/>
  <c r="D6" i="1"/>
  <c r="C6" i="1"/>
  <c r="D5" i="1"/>
  <c r="C5" i="1"/>
  <c r="C4" i="1"/>
  <c r="D4" i="1"/>
  <c r="D3" i="1"/>
  <c r="C3" i="1"/>
  <c r="N13" i="12" l="1"/>
  <c r="N12" i="12"/>
  <c r="N11" i="12"/>
  <c r="N10" i="12"/>
  <c r="N9" i="12"/>
  <c r="N8" i="12"/>
</calcChain>
</file>

<file path=xl/sharedStrings.xml><?xml version="1.0" encoding="utf-8"?>
<sst xmlns="http://schemas.openxmlformats.org/spreadsheetml/2006/main" count="1653" uniqueCount="628">
  <si>
    <t>Transmission Topology</t>
  </si>
  <si>
    <t>3.1.1</t>
  </si>
  <si>
    <t>Start Cases</t>
  </si>
  <si>
    <t>3.1.2</t>
  </si>
  <si>
    <t>3.1.3</t>
  </si>
  <si>
    <t>Transmission &amp; Generation Outages</t>
  </si>
  <si>
    <t>Generation</t>
  </si>
  <si>
    <t>3.2.1</t>
  </si>
  <si>
    <t>3.2.2</t>
  </si>
  <si>
    <t>3.2.3</t>
  </si>
  <si>
    <t>3.2.4</t>
  </si>
  <si>
    <t>3.2.5</t>
  </si>
  <si>
    <t>3.2.6</t>
  </si>
  <si>
    <t>Demand</t>
  </si>
  <si>
    <t>RTP Scope Section Number</t>
  </si>
  <si>
    <t>Input Assumption</t>
  </si>
  <si>
    <t>Date Last Updated:</t>
  </si>
  <si>
    <t>Back</t>
  </si>
  <si>
    <t>Status</t>
  </si>
  <si>
    <t>Based on TPIT dated:</t>
  </si>
  <si>
    <t>Weather Zone</t>
  </si>
  <si>
    <t>Coast</t>
  </si>
  <si>
    <t>East</t>
  </si>
  <si>
    <t>Far West</t>
  </si>
  <si>
    <t>North Central</t>
  </si>
  <si>
    <t>North</t>
  </si>
  <si>
    <t>South Central</t>
  </si>
  <si>
    <t>South</t>
  </si>
  <si>
    <t>West</t>
  </si>
  <si>
    <t>3.1.5</t>
  </si>
  <si>
    <t>Solar</t>
  </si>
  <si>
    <t>* SOLARPEAKPCT Values</t>
  </si>
  <si>
    <t>Wind</t>
  </si>
  <si>
    <t>WINDPEAKPCT Values *</t>
  </si>
  <si>
    <t>Summer, Coastal</t>
  </si>
  <si>
    <t>Outside Study Region</t>
  </si>
  <si>
    <t>Inside Study Region</t>
  </si>
  <si>
    <t>Hydro</t>
  </si>
  <si>
    <t>UNIT NAME</t>
  </si>
  <si>
    <t>UNIT CODE</t>
  </si>
  <si>
    <t>COUNTY</t>
  </si>
  <si>
    <t>FUEL</t>
  </si>
  <si>
    <t>ZONE</t>
  </si>
  <si>
    <t>IN SERVICE</t>
  </si>
  <si>
    <t>Date</t>
  </si>
  <si>
    <t>DC_E</t>
  </si>
  <si>
    <t>DC_N</t>
  </si>
  <si>
    <t>DC_L*</t>
  </si>
  <si>
    <t>DC_R*</t>
  </si>
  <si>
    <t>* In the events that thermal overloads are resolved by curtialing the DC Tie exports, the events and the curtailed amounts will be documented.</t>
  </si>
  <si>
    <t>90th Percentile Temperature (degree F)</t>
  </si>
  <si>
    <t>Generation Additions, Retirements and Mothballs</t>
  </si>
  <si>
    <t>Transmission Changes</t>
  </si>
  <si>
    <t>TO</t>
  </si>
  <si>
    <t>Case</t>
  </si>
  <si>
    <t>Comments</t>
  </si>
  <si>
    <t>Generation Changes</t>
  </si>
  <si>
    <t>Load Changes</t>
  </si>
  <si>
    <t>Source</t>
  </si>
  <si>
    <t xml:space="preserve">Switchable Generation </t>
  </si>
  <si>
    <t>Average</t>
  </si>
  <si>
    <t>New generators that met PG 6.9 requirements</t>
  </si>
  <si>
    <t xml:space="preserve">GINR Reference Number                     </t>
  </si>
  <si>
    <t>Project Name</t>
  </si>
  <si>
    <t>County</t>
  </si>
  <si>
    <t>Fuel</t>
  </si>
  <si>
    <t xml:space="preserve">MW For Grid </t>
  </si>
  <si>
    <t>Meets Section 6.9 Requirements (1)(b) through (1)(d)</t>
  </si>
  <si>
    <t>Unit Name</t>
  </si>
  <si>
    <t>MW For Grid</t>
  </si>
  <si>
    <t>Year</t>
  </si>
  <si>
    <t>NCP Total</t>
  </si>
  <si>
    <t>Total</t>
  </si>
  <si>
    <t>Jan</t>
  </si>
  <si>
    <t>Feb</t>
  </si>
  <si>
    <t>Mar</t>
  </si>
  <si>
    <t>Apr</t>
  </si>
  <si>
    <t>May</t>
  </si>
  <si>
    <t>Jun</t>
  </si>
  <si>
    <t>Jul</t>
  </si>
  <si>
    <t>Aug</t>
  </si>
  <si>
    <t>Sep</t>
  </si>
  <si>
    <t>Oct</t>
  </si>
  <si>
    <t>Nov</t>
  </si>
  <si>
    <t>Dec</t>
  </si>
  <si>
    <t>Natural Gas Price Forecast ($/MMBtu)</t>
  </si>
  <si>
    <t>Other Studies</t>
  </si>
  <si>
    <t>Sensitivity Analysis</t>
  </si>
  <si>
    <t>Bus Voltage Changes</t>
  </si>
  <si>
    <t>Reliability Analysis</t>
  </si>
  <si>
    <t>Reliabity Cases</t>
  </si>
  <si>
    <t>ERCOT Project Number</t>
  </si>
  <si>
    <t>Project Title</t>
  </si>
  <si>
    <t xml:space="preserve">Project Description </t>
  </si>
  <si>
    <t>"from" Location</t>
  </si>
  <si>
    <t>"to" Location</t>
  </si>
  <si>
    <t>Associated Projects</t>
  </si>
  <si>
    <t>Transmission Owner</t>
  </si>
  <si>
    <t>TSP Contact</t>
  </si>
  <si>
    <t>Transmission Owner Project Number (Optional)</t>
  </si>
  <si>
    <t>Projected In-Service Date (Month/Yr)</t>
  </si>
  <si>
    <t>Service Level kV</t>
  </si>
  <si>
    <t xml:space="preserve">Planning Charter Tier </t>
  </si>
  <si>
    <t>Date Submitted TO ERCOT for RPG Review (Month/Yr)</t>
  </si>
  <si>
    <t>Date RPG Review Completed (Month/Yr)</t>
  </si>
  <si>
    <t>Date ERCOT BOD Review Completed (Month/Yr)</t>
  </si>
  <si>
    <t>SSWG Base Case Related Bus Numbers (If applicable)  (CSV)</t>
  </si>
  <si>
    <t>Is the project reflected in SSWG Base Cases? (Y/N)</t>
  </si>
  <si>
    <t>Phase Number</t>
  </si>
  <si>
    <t>MOD Project Number</t>
  </si>
  <si>
    <t>TDSP</t>
  </si>
  <si>
    <t>Approve Date</t>
  </si>
  <si>
    <t>The reserve requirements used in the reliability models account for the outage of ERCOT's two largest units as well as the increased losses observed during such an G-1 &amp; N-1 outage.</t>
  </si>
  <si>
    <t>Date Last Updated</t>
  </si>
  <si>
    <t>* The methodology for calculating SOLARPEAKPCT values is outlined in ERCOT Protocol Section 3.2.6.2.2. See:http://www.ercot.com/content/wcm/current_guides/53528/03-090118_Nodal.docx</t>
  </si>
  <si>
    <t>* The methodology for calculating WINDPEAKPCT values is outlined in ERCOT Protocol Section 3.2.6.2.2. See:http://www.ercot.com/content/wcm/current_guides/53528/03-090118_Nodal.docx</t>
  </si>
  <si>
    <t>Switchable Capacity Unavailable to ERCOT</t>
  </si>
  <si>
    <t>SWITCH_UNAVAIL</t>
  </si>
  <si>
    <t>Associated TO/RE</t>
  </si>
  <si>
    <t>Notes</t>
  </si>
  <si>
    <t>ERCOT 90th percentile Load Forecast– less losses for RTP (MW)</t>
  </si>
  <si>
    <t xml:space="preserve"> Year </t>
  </si>
  <si>
    <t xml:space="preserve"> Coast </t>
  </si>
  <si>
    <t xml:space="preserve"> East </t>
  </si>
  <si>
    <t xml:space="preserve"> Far West </t>
  </si>
  <si>
    <t xml:space="preserve"> North </t>
  </si>
  <si>
    <t xml:space="preserve"> North Central </t>
  </si>
  <si>
    <t xml:space="preserve"> South Central </t>
  </si>
  <si>
    <t xml:space="preserve"> West </t>
  </si>
  <si>
    <t xml:space="preserve"> NCP Total </t>
  </si>
  <si>
    <t>Summer, Panhandle</t>
  </si>
  <si>
    <t>Summer, Other</t>
  </si>
  <si>
    <t>NOTES: Simple model Settlement Only Distributed Generators (SODGs) were added to reflect those currently operational. Battery models were also added to reflect those currently in the Operations model.</t>
  </si>
  <si>
    <t>Generation Resources Unavailable in Planning Studies Prior to NSO</t>
  </si>
  <si>
    <t>Projected COD</t>
  </si>
  <si>
    <t>4.2.2</t>
  </si>
  <si>
    <t>2024 SUM</t>
  </si>
  <si>
    <t>2027 SUM</t>
  </si>
  <si>
    <t>DC Tie Dispatch - Summer Peak Conditions (MW)</t>
  </si>
  <si>
    <t>DC Tie Dispatch - Minimum Load Conditions (MW)</t>
  </si>
  <si>
    <t>Operational Resources Unavailable to ERCOT (Switchable)</t>
  </si>
  <si>
    <t>Information obtained from the spreadsheet "CDR_Summer_PeakAveWindCapacityPercentages_11_23-2020" posted on the ERCOT website under Resource Adequacy.</t>
  </si>
  <si>
    <t>Unit specific generation MW dispatch modeled using CDR methodology which is based on historical Settlements HSL dispatch levels during the top 20 load hours of the last three years. Note: All Hydro units are offline in the Min case.</t>
  </si>
  <si>
    <t>Inside and Outside Study Region</t>
  </si>
  <si>
    <t>Min Case, Coastal</t>
  </si>
  <si>
    <t>Min Case, Panhandle</t>
  </si>
  <si>
    <t>Min Case, Other</t>
  </si>
  <si>
    <t>Outaged Elements</t>
  </si>
  <si>
    <t>Outage Description</t>
  </si>
  <si>
    <t>SSWG Case Version:</t>
  </si>
  <si>
    <t>On Peak Cases:</t>
  </si>
  <si>
    <t>Off Peak Case:</t>
  </si>
  <si>
    <t>Retired Units</t>
  </si>
  <si>
    <t>Mothballed Units</t>
  </si>
  <si>
    <t>Seasonal Mothballed Units (Offline in the 2024 Min case only)</t>
  </si>
  <si>
    <t>Planned Units Removed Due to Project Cancellation</t>
  </si>
  <si>
    <t>RPG Projects Removed from the RTP Cases</t>
  </si>
  <si>
    <t>RPG Projects With ISD Changes</t>
  </si>
  <si>
    <t>Original Projected In-Service Date (Month/Yr)</t>
  </si>
  <si>
    <t>New Projected In-Service Date (Month/Yr)</t>
  </si>
  <si>
    <t>Model Updates &amp; Corrections</t>
  </si>
  <si>
    <t>Renewable Generation Dispatch</t>
  </si>
  <si>
    <t>DC Tie Modeling and Dispatch</t>
  </si>
  <si>
    <t>Load Forecast (Reliability)
90/10 Forecast
SSWG Forecast
Bounded Higher of Calculations
RTP Summer Peak Case Forecast
RTP Min Load Case Forecast</t>
  </si>
  <si>
    <t>RPG Projects Backed Out For Lack of Approval or Moved Due to ISD Change</t>
  </si>
  <si>
    <t>Recently Approved RPG Projects</t>
  </si>
  <si>
    <t>Temperatures Used in Dynamic Rating Calculation</t>
  </si>
  <si>
    <t>Fuel Price Assumptions</t>
  </si>
  <si>
    <t>Reserve Requirement</t>
  </si>
  <si>
    <t>Sensitivity 1:</t>
  </si>
  <si>
    <t>ERCOT Load (MW)</t>
  </si>
  <si>
    <t>DC Tie Export* (MW)</t>
  </si>
  <si>
    <t>Wind Output (MW)</t>
  </si>
  <si>
    <t>Solar Output (MW)</t>
  </si>
  <si>
    <t>Total Renewable Output (MW)</t>
  </si>
  <si>
    <t>Coastal</t>
  </si>
  <si>
    <t>Panhandle</t>
  </si>
  <si>
    <t>Other</t>
  </si>
  <si>
    <t xml:space="preserve">Sensitivity 2: </t>
  </si>
  <si>
    <t>* negative sign indicating DC tie import.</t>
  </si>
  <si>
    <t xml:space="preserve"> South</t>
  </si>
  <si>
    <t>Reactive Device Changes</t>
  </si>
  <si>
    <t>2025 MIN</t>
  </si>
  <si>
    <t>2025 SUM</t>
  </si>
  <si>
    <t>2028 SUM</t>
  </si>
  <si>
    <t>Model Corrections/Updates Made to the 2022 RTP Cases</t>
  </si>
  <si>
    <t>Transformer Changes</t>
  </si>
  <si>
    <t>x</t>
  </si>
  <si>
    <t>ONCOR</t>
  </si>
  <si>
    <t>AEPSC</t>
  </si>
  <si>
    <t>CNP</t>
  </si>
  <si>
    <t>CPS</t>
  </si>
  <si>
    <t>STEC and AEPSC</t>
  </si>
  <si>
    <t>PEC</t>
  </si>
  <si>
    <t>Vineyard Switch-North Lake Switch 138 kV Line</t>
  </si>
  <si>
    <t>Bowman Auto 1 Upgrade</t>
  </si>
  <si>
    <t>Nacogdoches Southeast_Redland 345kV Line</t>
  </si>
  <si>
    <t>Redland Switch 345/138 kV Autotransformer</t>
  </si>
  <si>
    <t>Lufkin Switch - Redland Switch 345 kV Line</t>
  </si>
  <si>
    <t>Courtney Creek - Yucca Drive 69 kV Line Conversion to 138 kV</t>
  </si>
  <si>
    <t>Elkton 345/138 kV autotransformer</t>
  </si>
  <si>
    <t>Trinidad - Tri Corner 345 kV Double-Circuit Line</t>
  </si>
  <si>
    <t>Shamburger North 345/138 kV Sw. Sta.</t>
  </si>
  <si>
    <t>Shamburger North - Shamburger 345 kV Line</t>
  </si>
  <si>
    <t>Morgan Creek - McDonald 138 kV Line</t>
  </si>
  <si>
    <t>Forney Sw. Sta. Second 600 MVA, 345/138 kV Autotransformer</t>
  </si>
  <si>
    <t>Cresson - Rocky Creek 138 kV Line</t>
  </si>
  <si>
    <t>Lake Hubbard 345/138 kV Switching Station</t>
  </si>
  <si>
    <t>Forney - Lake Hubbard 345 kV Line</t>
  </si>
  <si>
    <t>Forney 345 kV Switching Station</t>
  </si>
  <si>
    <t>Sherry Sw. - Webb/Kennedale 345 kV DCKT Line</t>
  </si>
  <si>
    <t>Royse South 345/138 kV Switching Station</t>
  </si>
  <si>
    <t>Upgrade existing Bowman Auto #1 300 MVA to 600 MVA.</t>
  </si>
  <si>
    <t>Establish a new 345kV Line between Nacogdoches Southeast Switch and Redland Switch</t>
  </si>
  <si>
    <t>Install new 345/138 kV Autotransformer at Redland Switch previously known as Herty North</t>
  </si>
  <si>
    <t>Construct a new 345 kV Line from Lufkin Switch to Redland Switch</t>
  </si>
  <si>
    <t>Add Courtney Creek - Yucca Drive 69 kV Line Conversion to 138 kV</t>
  </si>
  <si>
    <t xml:space="preserve">Replace existing autotransformer </t>
  </si>
  <si>
    <t>Upgrade existing DCKT line</t>
  </si>
  <si>
    <t>Establish Shamburger North 345/138 kV Sw. Sta.</t>
  </si>
  <si>
    <t>Upgrade existing 345 kV Line</t>
  </si>
  <si>
    <t>Upgrade existing line</t>
  </si>
  <si>
    <t>Add second 345/138 autotransformer</t>
  </si>
  <si>
    <t>Construct new line</t>
  </si>
  <si>
    <t xml:space="preserve">Construct new 345/138 kV switching station_x000D_
</t>
  </si>
  <si>
    <t xml:space="preserve">Construct new 345 kV line_x000D_
</t>
  </si>
  <si>
    <t xml:space="preserve">Reconstruct existing 345 kV switching station_x000D_
</t>
  </si>
  <si>
    <t>Upgrade the existing 345 kV Line</t>
  </si>
  <si>
    <t xml:space="preserve">Establish new 345/138 kV switching station_x000D_
</t>
  </si>
  <si>
    <t>North Lake Switch</t>
  </si>
  <si>
    <t xml:space="preserve">Vineyard Switch </t>
  </si>
  <si>
    <t>Bowman</t>
  </si>
  <si>
    <t>Nacogdoches Southeast</t>
  </si>
  <si>
    <t>Redland</t>
  </si>
  <si>
    <t>Lufkin Switch</t>
  </si>
  <si>
    <t>Redland Switch</t>
  </si>
  <si>
    <t>Courtney Creek</t>
  </si>
  <si>
    <t>Yucca Drive</t>
  </si>
  <si>
    <t>Elkton</t>
  </si>
  <si>
    <t>Trinidad Sw. Sta</t>
  </si>
  <si>
    <t>TriCorner/Watermill</t>
  </si>
  <si>
    <t>Shamburger North</t>
  </si>
  <si>
    <t>Shamburger</t>
  </si>
  <si>
    <t>Morgan Creek</t>
  </si>
  <si>
    <t>McDonald Rd</t>
  </si>
  <si>
    <t>Forney Sw. Sta.</t>
  </si>
  <si>
    <t>Cresson</t>
  </si>
  <si>
    <t>Rocky Creek</t>
  </si>
  <si>
    <t>Lake Hubbard</t>
  </si>
  <si>
    <t>Forney</t>
  </si>
  <si>
    <t>Sherry</t>
  </si>
  <si>
    <t>Webb/Kennedale</t>
  </si>
  <si>
    <t xml:space="preserve">Royse </t>
  </si>
  <si>
    <t xml:space="preserve">Charles Saker
charles.saker@oncor.com
214-743-6896      </t>
  </si>
  <si>
    <t>Charles Saker
charles.saker@oncor.com
214-743-6897</t>
  </si>
  <si>
    <t>Charles Saker
charles.saker@oncor.com
214-743-6898</t>
  </si>
  <si>
    <t>Charles Saker
charles.saker@oncor.com
214-743-6899</t>
  </si>
  <si>
    <t>Charles Saker
charles.saker@oncor.com
214-743-6900</t>
  </si>
  <si>
    <t>Charles Saker
charles.saker@oncor.com
214-743-6901</t>
  </si>
  <si>
    <t>Charles Saker
charles.saker@oncor.com
214-743-6902</t>
  </si>
  <si>
    <t>Charles Saker
charles.saker@oncor.com
214-743-6903</t>
  </si>
  <si>
    <t>Charles Saker
charles.saker@oncor.com
214-743-6904</t>
  </si>
  <si>
    <t>Charles Saker
charles.saker@oncor.com
214-743-6905</t>
  </si>
  <si>
    <t>Charles Saker
charles.saker@oncor.com
214-743-6906</t>
  </si>
  <si>
    <t>Charles Saker
charles.saker@oncor.com
214-743-6907</t>
  </si>
  <si>
    <t>Charles Saker
charles.saker@oncor.com
214-743-6908</t>
  </si>
  <si>
    <t>Charles Saker
charles.saker@oncor.com
214-743-6909</t>
  </si>
  <si>
    <t>Charles Saker
charles.saker@oncor.com
214-743-6910</t>
  </si>
  <si>
    <t>Charles Saker
charles.saker@oncor.com
214-743-6911</t>
  </si>
  <si>
    <t>Charles Saker
charles.saker@oncor.com
214-743-6912</t>
  </si>
  <si>
    <t>Charles Saker
charles.saker@oncor.com
214-743-6913</t>
  </si>
  <si>
    <t>Tier 3</t>
  </si>
  <si>
    <t>Tier 2</t>
  </si>
  <si>
    <t>N/A</t>
  </si>
  <si>
    <t>Y</t>
  </si>
  <si>
    <t>2022, 2386, 12013, 15030, 15035</t>
  </si>
  <si>
    <t>1422, 1423, 29048</t>
  </si>
  <si>
    <t>3119, 3321</t>
  </si>
  <si>
    <t>3319, 3321, 3322</t>
  </si>
  <si>
    <t>3117, 3321</t>
  </si>
  <si>
    <t>1202, 1238, 1239, 11204, 11236, 11262, 1009, 1015, 1203, 1240, 1241, 1242, 11242, 1204, 11246, 11258, 60792</t>
  </si>
  <si>
    <t>3105, 3106, 29150</t>
  </si>
  <si>
    <t>2432, 3123, 3124</t>
  </si>
  <si>
    <t>3217, 3223, 3226, 2478, 3103, 3201, 3206</t>
  </si>
  <si>
    <t>3103, 3223</t>
  </si>
  <si>
    <t>1032, 1333</t>
  </si>
  <si>
    <t>2437, 2438</t>
  </si>
  <si>
    <t>1881, 2202</t>
  </si>
  <si>
    <t>12455, 12456, 2401, 2402, 2455</t>
  </si>
  <si>
    <t>2455, 2467</t>
  </si>
  <si>
    <t>2467, 2433, 2437, 2470, 2478, 150189, 2438, 12438</t>
  </si>
  <si>
    <t>1911, 1918, 1930, 1929, 1932, 1934</t>
  </si>
  <si>
    <t>2469, 2470, 12471, 2437, 2467, 2471, 2478, 2702, 2472, 2474, 2710, 3223, 12702</t>
  </si>
  <si>
    <t>TNMP</t>
  </si>
  <si>
    <t>TMPA</t>
  </si>
  <si>
    <t>AEP</t>
  </si>
  <si>
    <t>X</t>
  </si>
  <si>
    <t>Interconnected the Mirage unit (111161) so that it is no longer islanded</t>
  </si>
  <si>
    <t>Based on CNP feedback</t>
  </si>
  <si>
    <t>TO/GO</t>
  </si>
  <si>
    <t>Oncor</t>
  </si>
  <si>
    <t>Updated branch rating and/or impedance values for the following branches: 9287 - 9328, 9129 - 9227, 9287 - 9148, 9147 - 9148, 7202 - 9147)</t>
  </si>
  <si>
    <t>Based on AEN feedback</t>
  </si>
  <si>
    <t>AEN</t>
  </si>
  <si>
    <t>Updated the Unit ID for the following units to better represent their status and align with the latest SSWG cases: (111142 PE -&gt; PG, 110381 PE -&gt; PG, 110019 BS -&gt; N5, 110041 BS -&gt; N7)</t>
  </si>
  <si>
    <t>CNP/Exxon &amp; Formosa</t>
  </si>
  <si>
    <t>Based on generators met PG Section 6.9 requirements (1)9b) through 1(d) by 2/1/2022</t>
  </si>
  <si>
    <t>19INR0073</t>
  </si>
  <si>
    <t>McLean (Shakes) Solar</t>
  </si>
  <si>
    <t>Zavala</t>
  </si>
  <si>
    <t>19INR0131</t>
  </si>
  <si>
    <t>Fort Bend</t>
  </si>
  <si>
    <t>Rowland Solar 1</t>
  </si>
  <si>
    <t>Longbow Solar</t>
  </si>
  <si>
    <t>20INR0026</t>
  </si>
  <si>
    <t>Brazoria</t>
  </si>
  <si>
    <t>El Sauz Ranch</t>
  </si>
  <si>
    <t>20INR0097</t>
  </si>
  <si>
    <t>Willacy</t>
  </si>
  <si>
    <t>Roseland Solar</t>
  </si>
  <si>
    <t>20INR0205</t>
  </si>
  <si>
    <t>Falls</t>
  </si>
  <si>
    <t>Markum Solar</t>
  </si>
  <si>
    <t>20INR0230</t>
  </si>
  <si>
    <t>McLennan</t>
  </si>
  <si>
    <t>Crowded Star Solar</t>
  </si>
  <si>
    <t>20INR0241</t>
  </si>
  <si>
    <t>Jones</t>
  </si>
  <si>
    <t>Pyron BESS II</t>
  </si>
  <si>
    <t>20INR0268</t>
  </si>
  <si>
    <t>Nolan</t>
  </si>
  <si>
    <t>River Valley Storage 1</t>
  </si>
  <si>
    <t>20INR0290</t>
  </si>
  <si>
    <t>Williamson</t>
  </si>
  <si>
    <t>River Valley Storage 2</t>
  </si>
  <si>
    <t>20INR0293</t>
  </si>
  <si>
    <t>Byrd Ranch Energy Storage Plant</t>
  </si>
  <si>
    <t>21INR0281</t>
  </si>
  <si>
    <t>Grizzly Ridge Solar</t>
  </si>
  <si>
    <t>21INR0375</t>
  </si>
  <si>
    <t>Endurance Park Storage</t>
  </si>
  <si>
    <t>Ellis Solar</t>
  </si>
  <si>
    <t>Swoose II</t>
  </si>
  <si>
    <t>Hamilton</t>
  </si>
  <si>
    <t>21INR0479</t>
  </si>
  <si>
    <t>Scurry</t>
  </si>
  <si>
    <t>21INR0493</t>
  </si>
  <si>
    <t>Ellis</t>
  </si>
  <si>
    <t>21INR0497</t>
  </si>
  <si>
    <t>Ward</t>
  </si>
  <si>
    <t>Colorado Bend I Expansion</t>
  </si>
  <si>
    <t>White Mesa 2 Wind</t>
  </si>
  <si>
    <t>Bastrop Energy Center AGP repower Phase I</t>
  </si>
  <si>
    <t>Roseland Storage</t>
  </si>
  <si>
    <t>BRP Paleo BESS</t>
  </si>
  <si>
    <t>Wharton</t>
  </si>
  <si>
    <t>Gas</t>
  </si>
  <si>
    <t>21INR0512</t>
  </si>
  <si>
    <t>21INR0521</t>
  </si>
  <si>
    <t>Crockett</t>
  </si>
  <si>
    <t>21INR0541</t>
  </si>
  <si>
    <t>Bastrop</t>
  </si>
  <si>
    <t>22INR0280</t>
  </si>
  <si>
    <t>22INR0322</t>
  </si>
  <si>
    <t>Hale</t>
  </si>
  <si>
    <t>BRP Dickens BESS</t>
  </si>
  <si>
    <t>Beachwood Power Station (Mark One)</t>
  </si>
  <si>
    <t>BRP Hydra BESS</t>
  </si>
  <si>
    <t>Noble Storage</t>
  </si>
  <si>
    <t>Rowland Solar II</t>
  </si>
  <si>
    <t>Roseland Solar II</t>
  </si>
  <si>
    <t>Temple Generation I Repower</t>
  </si>
  <si>
    <t>22INR0325</t>
  </si>
  <si>
    <t>Dickens</t>
  </si>
  <si>
    <t>22INR0369</t>
  </si>
  <si>
    <t>Pecos</t>
  </si>
  <si>
    <t>22INR0372</t>
  </si>
  <si>
    <t>22INR0436</t>
  </si>
  <si>
    <t>Denton</t>
  </si>
  <si>
    <t>22INR0482</t>
  </si>
  <si>
    <t>22INR0506</t>
  </si>
  <si>
    <t>22INR0533</t>
  </si>
  <si>
    <t>Bell</t>
  </si>
  <si>
    <t>Bastrop Energy Center AGP repower Phase II</t>
  </si>
  <si>
    <t>Blue Jay BESS</t>
  </si>
  <si>
    <t>Cachena Solar SLF</t>
  </si>
  <si>
    <t>Jackalope Solar</t>
  </si>
  <si>
    <t>22INR0535</t>
  </si>
  <si>
    <t>23INR0019</t>
  </si>
  <si>
    <t>Grimes</t>
  </si>
  <si>
    <t>Wilson</t>
  </si>
  <si>
    <t>23INR0027</t>
  </si>
  <si>
    <t>San Patricio</t>
  </si>
  <si>
    <t>23INR0180</t>
  </si>
  <si>
    <t>LPL</t>
  </si>
  <si>
    <t>Based on LPL feedback</t>
  </si>
  <si>
    <t>MOD ID 66046, based on CNP feedback</t>
  </si>
  <si>
    <t>MOD ID 66050, based on CNP feedback</t>
  </si>
  <si>
    <t>MOD ID 66063, based on CNP feedback</t>
  </si>
  <si>
    <t xml:space="preserve">Added CNP load updates based on load comparison with last year's SSWG cases </t>
  </si>
  <si>
    <t>Bryan</t>
  </si>
  <si>
    <t>22INR0326</t>
  </si>
  <si>
    <t>Inertia Wind</t>
  </si>
  <si>
    <t>Haskell</t>
  </si>
  <si>
    <t>22INR0328</t>
  </si>
  <si>
    <t>Inertia BESS</t>
  </si>
  <si>
    <t>22INR0374</t>
  </si>
  <si>
    <t>Inertia Solar</t>
  </si>
  <si>
    <t>22INR0375</t>
  </si>
  <si>
    <t>Inertia BESS 2</t>
  </si>
  <si>
    <t>19INR0117</t>
  </si>
  <si>
    <t>Roadrunner Crossing Wind</t>
  </si>
  <si>
    <t>EastLand</t>
  </si>
  <si>
    <t>20INR0236</t>
  </si>
  <si>
    <t>Old Hickory Solar</t>
  </si>
  <si>
    <t>Jackson</t>
  </si>
  <si>
    <t>Based on latest RARF</t>
  </si>
  <si>
    <t>Applied IHS new load related topology</t>
  </si>
  <si>
    <t>Multiple</t>
  </si>
  <si>
    <t>Information obtained from the spreadsheet "CDR_Summer_PeakAveSolarCapacityPercentages_11-23-2021" posted on the ERCOT website under Resource Adequacy. Note: Solar units are offline in the Min case.</t>
  </si>
  <si>
    <t>Final</t>
  </si>
  <si>
    <t>Import</t>
  </si>
  <si>
    <t>Based on Oncor feedback</t>
  </si>
  <si>
    <t>Deleted islanded bus 1229 and moved load to bus 11229</t>
  </si>
  <si>
    <t>Added a 100 Mvar reactor at Latimer (68008) to represent the existing reactor at that bus in operations</t>
  </si>
  <si>
    <t>LST</t>
  </si>
  <si>
    <t>Based on the operations model and feedback from LST</t>
  </si>
  <si>
    <t>ANTELOPE IC 1</t>
  </si>
  <si>
    <t>ANTELOPE IC 2</t>
  </si>
  <si>
    <t>ANTELOPE IC 3</t>
  </si>
  <si>
    <t>ELK STATION CTG 1</t>
  </si>
  <si>
    <t>ELK STATION CTG 2</t>
  </si>
  <si>
    <t>AEEC_ANTLP_1_UNAVAIL</t>
  </si>
  <si>
    <t>AEEC_ANTLP_2_UNAVAIL</t>
  </si>
  <si>
    <t>AEEC_ANTLP_3_UNAVAIL</t>
  </si>
  <si>
    <t>AEEC_ELK_1_UNAVAIL</t>
  </si>
  <si>
    <t>AEEC_ELK_2_UNAVAIL</t>
  </si>
  <si>
    <t>HALE</t>
  </si>
  <si>
    <t>GAS-IC</t>
  </si>
  <si>
    <t>PANHANDLE</t>
  </si>
  <si>
    <t>GAS-GT</t>
  </si>
  <si>
    <t>DECKER_DPG2</t>
  </si>
  <si>
    <t>NSO posted</t>
  </si>
  <si>
    <t>COL_COLETOG1</t>
  </si>
  <si>
    <t>BRAUNIG_VHB1</t>
  </si>
  <si>
    <t>BRAUNIG_VHB2</t>
  </si>
  <si>
    <t>BRAUNIG_VHB3</t>
  </si>
  <si>
    <t>CALAVER_OWS1</t>
  </si>
  <si>
    <t>https://mis.ercot.com/secure/data-products/grid/generation?id=PG3-1411-M</t>
  </si>
  <si>
    <t>OLINGR_OLING_1</t>
  </si>
  <si>
    <t>CALAVERS_JTD1_M</t>
  </si>
  <si>
    <t>CALAVERS_JTD2_M</t>
  </si>
  <si>
    <t>From CDR and NSO posted</t>
  </si>
  <si>
    <t>LGE_LGE_GT1</t>
  </si>
  <si>
    <t>LGE_LGE_GT2</t>
  </si>
  <si>
    <t>LGE_LGE_STG</t>
  </si>
  <si>
    <t>WAP_GT2</t>
  </si>
  <si>
    <t>From posted NSO (AS OF 1/1/2022, AVAILABLE 1/1 THROUGH 9/30)</t>
  </si>
  <si>
    <t>RPG Project ID</t>
  </si>
  <si>
    <t>RPG Project Name</t>
  </si>
  <si>
    <t>Andrews North – Mustang – Paul Davis Tap 138-kV Line Section</t>
  </si>
  <si>
    <t>21RPG012</t>
  </si>
  <si>
    <t>TH Wharton - White Oak 138-kV Conversion Project</t>
  </si>
  <si>
    <t xml:space="preserve">21RPG016 </t>
  </si>
  <si>
    <t>Lower Rio Grand Valley (LRGV) System Enhancement Project</t>
  </si>
  <si>
    <t xml:space="preserve">21RPG017 </t>
  </si>
  <si>
    <t>Howard Road 345/138-kV Switching Station Project</t>
  </si>
  <si>
    <t xml:space="preserve">21RPG019 </t>
  </si>
  <si>
    <t>Galena Park Area 138-kV Conversion Project</t>
  </si>
  <si>
    <t xml:space="preserve">21RPG020 </t>
  </si>
  <si>
    <t>138 kV Marshall Ford - Rutherford Line Rebuild</t>
  </si>
  <si>
    <t xml:space="preserve">21RPG022 </t>
  </si>
  <si>
    <t>Tungsten 138/69 kV Station Transmission Project</t>
  </si>
  <si>
    <t xml:space="preserve">21RPG024 </t>
  </si>
  <si>
    <t>21RPG002</t>
  </si>
  <si>
    <t>Port Lavaca Area Improvement Project</t>
  </si>
  <si>
    <t xml:space="preserve">Added Bryan load updates based on load comparison with last year's SSWG cases </t>
  </si>
  <si>
    <t>Updated Rodeo Solar 135501 (19INR0103) to be offline</t>
  </si>
  <si>
    <t>Inactive status</t>
  </si>
  <si>
    <t xml:space="preserve">CNP </t>
  </si>
  <si>
    <t>Applied IHS load forecast</t>
  </si>
  <si>
    <t>21SSWG Update 1 Final - October 22, 2021</t>
  </si>
  <si>
    <t>21SSWG_2024_SUM1_U1_FINAL_10222021.raw</t>
  </si>
  <si>
    <t>21SSWG_2025_MIN_U1_FINAL_10222021.raw</t>
  </si>
  <si>
    <t>21SSWG_2025_SUM1_U1_FINAL_10222021.raw</t>
  </si>
  <si>
    <t>21SSWG_2027_SUM1_U1_FINAL_10222021.raw</t>
  </si>
  <si>
    <t>21SSWG_2028_SUM1_U1_FINAL_10222021.raw</t>
  </si>
  <si>
    <t>3000 MW</t>
  </si>
  <si>
    <t>2022 RTP load level with self-served load for Off-Peak Case (MW) (based on 2025 SSWG Min Case and adjusted with ERCOT load review results)</t>
  </si>
  <si>
    <t>SSWG Load– Based on 21 SSWG cases posted on 10/22/2021  less self-serve load (MW)</t>
  </si>
  <si>
    <t>LCRA</t>
  </si>
  <si>
    <t>AMI_AMISTAG1 (H1)</t>
  </si>
  <si>
    <t>AMI_AMISTAG2 (H2)</t>
  </si>
  <si>
    <t>AUS_AUSTING1 (H2)</t>
  </si>
  <si>
    <t>AUS_AUSTING1 (H1)</t>
  </si>
  <si>
    <t>BUC_BUCHANG1 (H1)</t>
  </si>
  <si>
    <t>BUC_BUCHANG2 (H2)</t>
  </si>
  <si>
    <t>BUC_BUCHANG3 (H3)</t>
  </si>
  <si>
    <t>CAN_CANYHYG1 (H1)</t>
  </si>
  <si>
    <t>CAN_CANYHYG1 (H2)</t>
  </si>
  <si>
    <t>DND_DENISOG1 (H1)</t>
  </si>
  <si>
    <t>DND_DENISOG2 (H2)</t>
  </si>
  <si>
    <t>EA_EAGLE_HY1 (H3)</t>
  </si>
  <si>
    <t>EA_EAGLE_HY1 (H2)</t>
  </si>
  <si>
    <t>EA_EAGLE_HY1 (H1)</t>
  </si>
  <si>
    <t>FAL_FALCONG1 (H1)</t>
  </si>
  <si>
    <t>FAL_FALCONG2 (H2)</t>
  </si>
  <si>
    <t>FAL_FALCONG3 (H3)</t>
  </si>
  <si>
    <t>INKS_INKS_G1 (H1)</t>
  </si>
  <si>
    <t>MAR_MARBFAG1 (H1)</t>
  </si>
  <si>
    <t>MAR_MARBFAG2 (H2)</t>
  </si>
  <si>
    <t>MAR_MARSFOG1 (H1)</t>
  </si>
  <si>
    <t>MAR_MARSFOG2 (H2)</t>
  </si>
  <si>
    <t>MAR_MARSFOG3 (H3)</t>
  </si>
  <si>
    <t>WIR_WIRTZ_G1 (H1)</t>
  </si>
  <si>
    <t>WIR_WIRTZ_G2 (H2)</t>
  </si>
  <si>
    <t>WND_WHITNEY1 (H1)</t>
  </si>
  <si>
    <t>WND_WHITNEY2 (H2)</t>
  </si>
  <si>
    <t>Corrected the ratings of the line from 44630 - 40172 ckt 66.</t>
  </si>
  <si>
    <t xml:space="preserve">Corrected the 0 MVA ratings for the following transformers with ratings provided in their RARFs: (112419 - 112411 - 112412), (112419 - 112415 - 112416), (112419 - 112417 - 112418), (112419 - 112413 - 112414) </t>
  </si>
  <si>
    <t>Based on RARF data</t>
  </si>
  <si>
    <t xml:space="preserve">Based on feedback from the Resource Entities and ERCOT Operations </t>
  </si>
  <si>
    <t>Based on IHS new load interconnection information provided by the TSPs</t>
  </si>
  <si>
    <t>Updated LPL generators status and MW capacity</t>
  </si>
  <si>
    <t xml:space="preserve">Updated Pmax for Chamon 2 units (#112331 and #112332) </t>
  </si>
  <si>
    <t xml:space="preserve">Updated Pmax for Victport units (#112311 and #112312) </t>
  </si>
  <si>
    <t>Based on Bryan feedback</t>
  </si>
  <si>
    <t>Based on IHS load forecast</t>
  </si>
  <si>
    <t>2022 RTP load level with self-served load (MW)  (based on on 7.5% boundary threshold, ERCOT load review results, and the incorporation of the IHS Markit study Permian Basin load forecast and rooftop PV growth forecast contribution)</t>
  </si>
  <si>
    <t>Phase Shifters Changes</t>
  </si>
  <si>
    <t>Synchronous Condensers Changes</t>
  </si>
  <si>
    <t>FACTS Device Changes</t>
  </si>
  <si>
    <t>Confirmed by ONCOR</t>
  </si>
  <si>
    <t>Confirmed by AEP</t>
  </si>
  <si>
    <t>Data provided by AEP</t>
  </si>
  <si>
    <t>Confirmed by TNMP</t>
  </si>
  <si>
    <t>Confirmed by TMPA</t>
  </si>
  <si>
    <t>Device at Cottonwood Customer Substation (bu 38097) is not a FACTS device but is a discrete voltage controlled capacitor bank</t>
  </si>
  <si>
    <t>Device at Lonestar Customer Substation (bus 38191) is not a FACTS device but is a discrete voltage controlled capacitor bank</t>
  </si>
  <si>
    <t>Device at GIBBONS CREEK (Bus 967 V1 )should be switched reactor, not FACTS device</t>
  </si>
  <si>
    <t>Device at GIBBONS CREEK (bus 968 V2) should be switched reactor, not FACTS device</t>
  </si>
  <si>
    <t>FACTS device at Tulsyncon (bus 23917) was removed due to a modeling error</t>
  </si>
  <si>
    <t>FACTS device at North Brady (bus 60201) was removed due to retirement</t>
  </si>
  <si>
    <t>FACTS device at Military Highway (bus 80003) was removed due to retirement</t>
  </si>
  <si>
    <t>Modified the capacity for FACTS device at Tesla (bus 60502)</t>
  </si>
  <si>
    <t>Modified the capacity for FACTS device at Tesla (bus 60503)</t>
  </si>
  <si>
    <t>Modified the capacity for FACTS device at Laredo (bus 80012)</t>
  </si>
  <si>
    <t>Modified the capacity for FACTS device at Hamilton Road (bus 80479)</t>
  </si>
  <si>
    <t>Modified the capacity for FACTS device at Hamilton Road (bus 80480)</t>
  </si>
  <si>
    <t>Changed the limits of the Parker Switch (bus 11437) FACTS device to 0</t>
  </si>
  <si>
    <t>Changed the limits of the Renner Switch (bus 12357) FACTS device to 0</t>
  </si>
  <si>
    <t>Changed the limits of the 12359 (Renner Switch) FACTS device to 0</t>
  </si>
  <si>
    <t>Changed the limits of the Parkdale Switch (bus 12440) FACTS device to 0</t>
  </si>
  <si>
    <t>Changed the limits of the Parkdale Switch (bus 12449) FACTS device to 0</t>
  </si>
  <si>
    <t>Updated Friess Ranch to Sonora 69 kV transmission line parameter and ratings</t>
  </si>
  <si>
    <t>22RPG013</t>
  </si>
  <si>
    <t>Red Oak Upgrades Project</t>
  </si>
  <si>
    <t>Approved RPG project</t>
  </si>
  <si>
    <t>Garland</t>
  </si>
  <si>
    <t>Added in McCree area Improvement project-approved RPG project 2 years ago, not yet incorporated into SSWG cases</t>
  </si>
  <si>
    <t xml:space="preserve"> based on operations/NMMS model</t>
  </si>
  <si>
    <t>Based on TNMP feedback</t>
  </si>
  <si>
    <t>Based on feedback from Oncor</t>
  </si>
  <si>
    <t>Corrected the Mvar value of the shunt at bus 23930 from -100 Mvar to -75 Mvar.</t>
  </si>
  <si>
    <t>Corrected the number of reactor steps in the shunt at Tule Canyon (23914) by adding two more -50 Mvar reactor steps.</t>
  </si>
  <si>
    <t>MOD ID 65663, based on TNMP feedback</t>
  </si>
  <si>
    <t>MOD ID 68673, based on TNMP feedback</t>
  </si>
  <si>
    <t>Added the TNMP Tier 4 MOD project 65661 that upgrades the 138-kV line from 37981 to 38001.</t>
  </si>
  <si>
    <t>MOD ID 65661 based on TNMP feedback</t>
  </si>
  <si>
    <t>MOD ID 65659 based on TNMP feedback</t>
  </si>
  <si>
    <t>Added the TNMP Tier 4 Fishhook project (MOD 65659) that adds the 138-kV Fishhook bus and taps that bus into several nearby 138-kV lines.</t>
  </si>
  <si>
    <t>Nacogdoches Southeast Switch – Redland Switch – Lufkin Switch 345 kV Loop Project</t>
  </si>
  <si>
    <t>20RPG019</t>
  </si>
  <si>
    <t>MOD 66017B</t>
  </si>
  <si>
    <t>MOD 57251B</t>
  </si>
  <si>
    <t>Oncor Roanoke Area Upgrades</t>
  </si>
  <si>
    <t>Added TNMP Tier 4 MOD project 68673 that upgrades the 138-kV line from 1074 - 37900.</t>
  </si>
  <si>
    <t>MOD ID 66111, based on TNMP feedback</t>
  </si>
  <si>
    <t>Added Tier 4 TNMP MOD Project 66111 that upgrades the 138-kV line from 38330 - 38340.</t>
  </si>
  <si>
    <t>Added Tier 4 TNMP MOD Project 66077 that upgrades both circuits of the 138-kV line from 38091 - 38145.</t>
  </si>
  <si>
    <t>MOD ID 66077, based on TNMP feedback</t>
  </si>
  <si>
    <t>Added the TNMP Tier 4 MOD Project 65663 that adds a 138-kV line from 38091-38124.</t>
  </si>
  <si>
    <t>Added the 138-kV line from Johnson Draw to Sky West (11344 - 71210) to match the Flat Iron to Barr Ranch RPG acceptance letter.</t>
  </si>
  <si>
    <t>Based on Oncor feedback and RPG documents</t>
  </si>
  <si>
    <t>Corrected the rating of the 138-kV AEP line from Rio Pecos to Lynx to 558/660/660 based on AEP feedback.</t>
  </si>
  <si>
    <t>Based on AEP feedback</t>
  </si>
  <si>
    <t>22RPG003</t>
  </si>
  <si>
    <t>Consavvy 345/138 kV Switch Project</t>
  </si>
  <si>
    <t>22RPG006</t>
  </si>
  <si>
    <t>22RPG010</t>
  </si>
  <si>
    <t>Bearkat – North McCamey – Sand Lake 345-kV Transmission Line Addition Project</t>
  </si>
  <si>
    <t>LCRA TSC/Oncor/WETT</t>
  </si>
  <si>
    <t>Added the CNP Tier 4 MOD project 66017B to upgrade the line from 44762 Wchase to 47072 Dunval</t>
  </si>
  <si>
    <t>Added the CNP tier 4 MOD project 57251B to upgrade the line from 45880 Hockly to 45886 Hockly to 44840 StoneLake</t>
  </si>
  <si>
    <t> based on operations/NMMS model</t>
  </si>
  <si>
    <t>Updated the ratings of the line from WAP POI 44015 to GenWAP 49215</t>
  </si>
  <si>
    <t xml:space="preserve">Updated the ratings of the line from POES (902) to Spence (981) </t>
  </si>
  <si>
    <t>Added CNP Tier 4 MOD project 66046</t>
  </si>
  <si>
    <t>Added CNP Tier 4 MOD project 66050</t>
  </si>
  <si>
    <t>Added CNP Tier 4 MOD project 66063</t>
  </si>
  <si>
    <t>Updated White Mesa transformer from 134651/134654 to 134653/134654</t>
  </si>
  <si>
    <t>Updated White Mesa transformer from 134651/134655 to 134653/134655</t>
  </si>
  <si>
    <t>Updated air Products unit to be connected to a 138 kV bus 38585 (was 69 kV bus 112011 before)</t>
  </si>
  <si>
    <t>Added the self served load at the Air Products generation site</t>
  </si>
  <si>
    <t>Modified MW and Mvar values for load at bus 38146</t>
  </si>
  <si>
    <t>Known outages collected by ERCOT from TSPs and Resource Entities were incorporated based on the TSP and ERCOT technical rationale into the known outages impact studies.</t>
  </si>
  <si>
    <t>Added cap bank at Portilla station (8924)</t>
  </si>
  <si>
    <t>MOD 61394</t>
  </si>
  <si>
    <t>Applied rating upgrade for Hamwolf (5187)-Med_Ctr (5300) and Medinabs (5305) - 36th_St (5427)</t>
  </si>
  <si>
    <t>Part of recently approved RPG project 21RPG019</t>
  </si>
  <si>
    <t>San Miguel transformer tierary winding reactor (5908) rating correction</t>
  </si>
  <si>
    <t>STEC</t>
  </si>
  <si>
    <t>Based on STEP feedback</t>
  </si>
  <si>
    <t>Disconncet line HHGT (170246) to Omega (170251)</t>
  </si>
  <si>
    <t>Based on LCRA feedback</t>
  </si>
  <si>
    <t>Oncor and LCRA TSC East Hutto Area 345/138 kV Project</t>
  </si>
  <si>
    <t>Oncor/LCRA TSC</t>
  </si>
  <si>
    <t>22RPG027</t>
  </si>
  <si>
    <t xml:space="preserve">Winter Coincident Peak Load </t>
  </si>
  <si>
    <t>High Renewable Light Load</t>
  </si>
  <si>
    <t xml:space="preserve">For sensitivity 1, the wind and solar output values below reflect their assumed output prior to any redispatch to alleviate transmission constraints.                        For sensitivity 2, the wind and solar output values below reflect their assumed output after the needed curtailment to maintain system critical intertia and stability limits. </t>
  </si>
  <si>
    <t>MOD 66120</t>
  </si>
  <si>
    <t>Upgrade tier 4 138 kV line from Freeway Park 38820 to Dickinson 38850</t>
  </si>
  <si>
    <t>Based on Rayburn feedback</t>
  </si>
  <si>
    <t>Rayburn</t>
  </si>
  <si>
    <t>Updated the parameters of the 138-kv radial line from Blackland RC (6886) to West Munson Sub POD (6888)</t>
  </si>
  <si>
    <t>Device at Cedarvale Customer Substation (bus 38146) is not a FACTS device but is a discrete voltage controlled capacitor bank</t>
  </si>
  <si>
    <t>Updated upper voltage limit at bus 3584 to 1.05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</si>
</sst>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_(* #,##0_);_(* \(#,##0\);_(* &quot;-&quot;??_);_(@_)"/>
    <numFmt numFmtId="166" formatCode="0.0%"/>
    <numFmt numFmtId="167" formatCode="[$-F800]dddd\,\ mmmm\ dd\,\ yyyy"/>
    <numFmt numFmtId="168" formatCode="m/yyyy"/>
    <numFmt numFmtId="169" formatCode="mm/dd/yyyy"/>
    <numFmt numFmtId="170" formatCode="[$-409]mmm\-yy;@"/>
  </numFmts>
  <fonts count="36">
    <font>
      <sz val="11"/>
      <color theme="1"/>
      <name val="Calibri"/>
      <family val="2"/>
      <scheme val="minor"/>
    </font>
    <font>
      <b/>
      <sz val="11"/>
      <color theme="0"/>
      <name val="Calibri"/>
      <family val="2"/>
      <scheme val="minor"/>
    </font>
    <font>
      <u/>
      <sz val="11"/>
      <color theme="10"/>
      <name val="Calibri"/>
      <family val="2"/>
      <scheme val="minor"/>
    </font>
    <font>
      <strike/>
      <vertAlign val="superscript"/>
      <sz val="12"/>
      <name val="Arial"/>
      <family val="2"/>
    </font>
    <font>
      <strike/>
      <vertAlign val="superscript"/>
      <sz val="12"/>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name val="Calibri"/>
      <family val="2"/>
      <scheme val="minor"/>
    </font>
    <font>
      <b/>
      <i/>
      <sz val="11"/>
      <color theme="1"/>
      <name val="Calibri"/>
      <family val="2"/>
      <scheme val="minor"/>
    </font>
    <font>
      <b/>
      <sz val="14"/>
      <color theme="1"/>
      <name val="Calibri"/>
      <family val="2"/>
      <scheme val="minor"/>
    </font>
    <font>
      <sz val="9"/>
      <color theme="1"/>
      <name val="Calibri"/>
      <family val="2"/>
      <scheme val="minor"/>
    </font>
    <font>
      <sz val="10"/>
      <name val="Arial"/>
      <family val="2"/>
    </font>
    <font>
      <b/>
      <sz val="16"/>
      <color theme="1"/>
      <name val="Calibri"/>
      <family val="2"/>
      <scheme val="minor"/>
    </font>
    <font>
      <sz val="11"/>
      <name val="Calibri"/>
      <family val="2"/>
      <scheme val="minor"/>
    </font>
    <font>
      <sz val="10"/>
      <color indexed="8"/>
      <name val="Arial"/>
      <family val="2"/>
    </font>
    <font>
      <sz val="11"/>
      <color indexed="8"/>
      <name val="Calibri"/>
      <family val="2"/>
    </font>
    <font>
      <b/>
      <sz val="11"/>
      <color indexed="8"/>
      <name val="Calibri"/>
      <family val="2"/>
    </font>
    <font>
      <sz val="11"/>
      <name val="Calibri"/>
      <family val="2"/>
    </font>
    <font>
      <sz val="11"/>
      <color rgb="FF000000"/>
      <name val="Calibri"/>
      <family val="2"/>
    </font>
    <font>
      <b/>
      <sz val="12"/>
      <name val="Calibri"/>
      <family val="2"/>
    </font>
    <font>
      <b/>
      <sz val="11"/>
      <name val="Calibri"/>
      <family val="2"/>
    </font>
    <font>
      <sz val="10"/>
      <color theme="1"/>
      <name val="Arial"/>
      <family val="2"/>
    </font>
    <font>
      <sz val="9"/>
      <color indexed="8"/>
      <name val="Calibri"/>
      <family val="2"/>
    </font>
    <font>
      <b/>
      <sz val="12"/>
      <color theme="1"/>
      <name val="Calibri"/>
      <family val="2"/>
      <scheme val="minor"/>
    </font>
    <font>
      <sz val="10"/>
      <color rgb="FF454545"/>
      <name val="Andale WT"/>
      <family val="2"/>
    </font>
    <font>
      <sz val="10"/>
      <color rgb="FF454545"/>
      <name val="Andale WT"/>
    </font>
    <font>
      <sz val="10"/>
      <color theme="1"/>
      <name val="Calibri"/>
      <family val="2"/>
      <scheme val="minor"/>
    </font>
    <font>
      <sz val="10"/>
      <color rgb="FFFF0000"/>
      <name val="Calibri"/>
      <family val="2"/>
      <scheme val="minor"/>
    </font>
    <font>
      <b/>
      <sz val="11"/>
      <color rgb="FF000000"/>
      <name val="Calibri"/>
      <family val="2"/>
    </font>
    <font>
      <sz val="11"/>
      <color theme="1"/>
      <name val="Calibri"/>
      <family val="2"/>
    </font>
    <font>
      <sz val="11"/>
      <color rgb="FF454545"/>
      <name val="Calibri"/>
      <family val="2"/>
      <scheme val="minor"/>
    </font>
    <font>
      <sz val="11"/>
      <color rgb="FF212529"/>
      <name val="Calibri"/>
      <family val="2"/>
      <scheme val="minor"/>
    </font>
    <font>
      <sz val="11"/>
      <color rgb="FF000000"/>
      <name val="Calibri"/>
      <family val="2"/>
      <scheme val="minor"/>
    </font>
  </fonts>
  <fills count="11">
    <fill>
      <patternFill patternType="none"/>
    </fill>
    <fill>
      <patternFill patternType="gray125"/>
    </fill>
    <fill>
      <patternFill patternType="solid">
        <fgColor theme="7"/>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4" tint="0.59999389629810485"/>
        <bgColor indexed="64"/>
      </patternFill>
    </fill>
    <fill>
      <patternFill patternType="solid">
        <fgColor theme="2"/>
        <bgColor indexed="64"/>
      </patternFill>
    </fill>
    <fill>
      <patternFill patternType="solid">
        <fgColor theme="0" tint="-0.34998626667073579"/>
        <bgColor theme="0" tint="-0.14999847407452621"/>
      </patternFill>
    </fill>
    <fill>
      <patternFill patternType="solid">
        <fgColor theme="0"/>
        <bgColor indexed="64"/>
      </patternFill>
    </fill>
    <fill>
      <patternFill patternType="solid">
        <fgColor rgb="FFFFFFFF"/>
        <bgColor indexed="64"/>
      </patternFill>
    </fill>
  </fills>
  <borders count="67">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auto="1"/>
      </left>
      <right/>
      <top style="thin">
        <color auto="1"/>
      </top>
      <bottom style="thin">
        <color auto="1"/>
      </bottom>
      <diagonal/>
    </border>
    <border>
      <left/>
      <right style="medium">
        <color auto="1"/>
      </right>
      <top style="thin">
        <color indexed="64"/>
      </top>
      <bottom style="thin">
        <color auto="1"/>
      </bottom>
      <diagonal/>
    </border>
    <border>
      <left style="thin">
        <color auto="1"/>
      </left>
      <right/>
      <top style="thin">
        <color auto="1"/>
      </top>
      <bottom style="medium">
        <color indexed="64"/>
      </bottom>
      <diagonal/>
    </border>
    <border>
      <left/>
      <right style="medium">
        <color auto="1"/>
      </right>
      <top style="thin">
        <color auto="1"/>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top/>
      <bottom style="thin">
        <color rgb="FF000000"/>
      </bottom>
      <diagonal/>
    </border>
    <border>
      <left style="medium">
        <color indexed="64"/>
      </left>
      <right style="thin">
        <color rgb="FF000000"/>
      </right>
      <top style="thin">
        <color indexed="64"/>
      </top>
      <bottom style="thin">
        <color indexed="64"/>
      </bottom>
      <diagonal/>
    </border>
    <border>
      <left style="thin">
        <color rgb="FF000000"/>
      </left>
      <right style="medium">
        <color rgb="FF000000"/>
      </right>
      <top style="thin">
        <color auto="1"/>
      </top>
      <bottom style="thin">
        <color rgb="FF000000"/>
      </bottom>
      <diagonal/>
    </border>
  </borders>
  <cellStyleXfs count="8">
    <xf numFmtId="0" fontId="0" fillId="0" borderId="0"/>
    <xf numFmtId="0" fontId="2" fillId="0" borderId="0" applyNumberForma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14" fillId="0" borderId="0"/>
    <xf numFmtId="0" fontId="17" fillId="0" borderId="0"/>
    <xf numFmtId="0" fontId="17" fillId="0" borderId="0"/>
    <xf numFmtId="0" fontId="25" fillId="0" borderId="0"/>
  </cellStyleXfs>
  <cellXfs count="337">
    <xf numFmtId="0" fontId="0" fillId="0" borderId="0" xfId="0"/>
    <xf numFmtId="0" fontId="0" fillId="0" borderId="0" xfId="0" applyAlignment="1">
      <alignment wrapText="1"/>
    </xf>
    <xf numFmtId="0" fontId="2" fillId="0" borderId="0" xfId="1"/>
    <xf numFmtId="0" fontId="2" fillId="4" borderId="3" xfId="1" applyFont="1" applyFill="1" applyBorder="1" applyAlignment="1">
      <alignment horizontal="center"/>
    </xf>
    <xf numFmtId="0" fontId="2" fillId="5" borderId="3" xfId="1" applyFont="1" applyFill="1" applyBorder="1" applyAlignment="1">
      <alignment horizontal="center"/>
    </xf>
    <xf numFmtId="0" fontId="3" fillId="0" borderId="0" xfId="0" applyFont="1" applyAlignment="1">
      <alignment horizontal="justify" vertical="center"/>
    </xf>
    <xf numFmtId="0" fontId="4" fillId="0" borderId="0" xfId="0" applyFont="1"/>
    <xf numFmtId="164" fontId="0" fillId="0" borderId="0" xfId="0" applyNumberFormat="1"/>
    <xf numFmtId="0" fontId="5" fillId="0" borderId="0" xfId="0" applyFont="1"/>
    <xf numFmtId="166" fontId="9" fillId="0" borderId="0" xfId="3" applyNumberFormat="1" applyFont="1" applyAlignment="1">
      <alignment horizontal="left" vertical="top" wrapText="1"/>
    </xf>
    <xf numFmtId="166" fontId="10" fillId="0" borderId="0" xfId="3" applyNumberFormat="1" applyFont="1" applyAlignment="1">
      <alignment vertical="top" wrapText="1"/>
    </xf>
    <xf numFmtId="14" fontId="0" fillId="0" borderId="0" xfId="0" applyNumberFormat="1"/>
    <xf numFmtId="0" fontId="0" fillId="0" borderId="4" xfId="0" applyBorder="1"/>
    <xf numFmtId="167" fontId="0" fillId="0" borderId="0" xfId="0" applyNumberFormat="1"/>
    <xf numFmtId="0" fontId="0" fillId="0" borderId="0" xfId="0" applyAlignment="1">
      <alignment vertical="center"/>
    </xf>
    <xf numFmtId="0" fontId="2" fillId="4" borderId="1" xfId="1" applyFont="1" applyFill="1" applyBorder="1" applyAlignment="1">
      <alignment horizontal="left"/>
    </xf>
    <xf numFmtId="0" fontId="2" fillId="4" borderId="1" xfId="1" applyFill="1" applyBorder="1" applyAlignment="1">
      <alignment horizontal="left"/>
    </xf>
    <xf numFmtId="0" fontId="2" fillId="5" borderId="1" xfId="1" applyFont="1" applyFill="1" applyBorder="1" applyAlignment="1">
      <alignment horizontal="left"/>
    </xf>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0" fontId="0" fillId="0" borderId="0" xfId="0" applyAlignment="1">
      <alignment horizontal="left"/>
    </xf>
    <xf numFmtId="0" fontId="0" fillId="0" borderId="0" xfId="0" applyBorder="1"/>
    <xf numFmtId="0" fontId="18" fillId="0" borderId="0" xfId="5" applyFont="1" applyFill="1" applyBorder="1" applyAlignment="1">
      <alignment horizontal="center"/>
    </xf>
    <xf numFmtId="1" fontId="18" fillId="0" borderId="0" xfId="6" applyNumberFormat="1" applyFont="1" applyFill="1" applyBorder="1" applyAlignment="1">
      <alignment horizontal="center"/>
    </xf>
    <xf numFmtId="0" fontId="13" fillId="0" borderId="0" xfId="0" applyFont="1" applyAlignment="1">
      <alignment horizontal="left" wrapText="1"/>
    </xf>
    <xf numFmtId="0" fontId="7" fillId="7" borderId="11" xfId="0" applyFont="1" applyFill="1" applyBorder="1" applyAlignment="1">
      <alignment horizontal="center" vertical="center"/>
    </xf>
    <xf numFmtId="165" fontId="7" fillId="7" borderId="4" xfId="2" applyNumberFormat="1" applyFont="1" applyFill="1" applyBorder="1" applyAlignment="1">
      <alignment horizontal="center" vertical="center"/>
    </xf>
    <xf numFmtId="165" fontId="7" fillId="7" borderId="5" xfId="2" applyNumberFormat="1" applyFont="1" applyFill="1" applyBorder="1" applyAlignment="1">
      <alignment horizontal="center" vertical="center"/>
    </xf>
    <xf numFmtId="165" fontId="0" fillId="0" borderId="0" xfId="2" applyNumberFormat="1" applyFont="1" applyAlignment="1">
      <alignment horizontal="center" vertical="center"/>
    </xf>
    <xf numFmtId="0" fontId="7" fillId="7" borderId="8" xfId="0" applyFont="1" applyFill="1" applyBorder="1" applyAlignment="1">
      <alignment horizontal="center"/>
    </xf>
    <xf numFmtId="0" fontId="7" fillId="7" borderId="9" xfId="0" applyFont="1" applyFill="1" applyBorder="1" applyAlignment="1">
      <alignment horizontal="center"/>
    </xf>
    <xf numFmtId="0" fontId="7" fillId="7" borderId="11" xfId="0" applyFont="1" applyFill="1" applyBorder="1" applyAlignment="1">
      <alignment horizontal="center"/>
    </xf>
    <xf numFmtId="0" fontId="7" fillId="7" borderId="12" xfId="0" applyFont="1" applyFill="1" applyBorder="1" applyAlignment="1">
      <alignment horizontal="center"/>
    </xf>
    <xf numFmtId="0" fontId="7" fillId="7" borderId="16" xfId="0" applyFont="1" applyFill="1" applyBorder="1" applyAlignment="1">
      <alignment horizontal="center"/>
    </xf>
    <xf numFmtId="0" fontId="7" fillId="7" borderId="17" xfId="0" applyFont="1" applyFill="1" applyBorder="1" applyAlignment="1">
      <alignment horizontal="center"/>
    </xf>
    <xf numFmtId="0" fontId="0" fillId="0" borderId="5" xfId="0" applyBorder="1"/>
    <xf numFmtId="0" fontId="2" fillId="4" borderId="3" xfId="1" applyFill="1" applyBorder="1" applyAlignment="1">
      <alignment horizontal="center" vertical="center"/>
    </xf>
    <xf numFmtId="0" fontId="2" fillId="4" borderId="1" xfId="1" applyFill="1" applyBorder="1" applyAlignment="1">
      <alignment wrapText="1"/>
    </xf>
    <xf numFmtId="0" fontId="2" fillId="4" borderId="3" xfId="1" applyFill="1" applyBorder="1" applyAlignment="1">
      <alignment horizontal="center"/>
    </xf>
    <xf numFmtId="0" fontId="0" fillId="0" borderId="0" xfId="0" applyAlignment="1">
      <alignment vertical="center" wrapText="1"/>
    </xf>
    <xf numFmtId="0" fontId="2" fillId="0" borderId="0" xfId="1" applyAlignment="1">
      <alignment vertical="center"/>
    </xf>
    <xf numFmtId="0" fontId="0" fillId="0" borderId="0" xfId="0" applyAlignment="1">
      <alignment horizontal="center" vertical="center" wrapText="1"/>
    </xf>
    <xf numFmtId="167" fontId="0" fillId="0" borderId="0" xfId="0" applyNumberFormat="1" applyAlignment="1">
      <alignment horizontal="left" vertical="center" wrapText="1"/>
    </xf>
    <xf numFmtId="0" fontId="7" fillId="0" borderId="9" xfId="0" applyFont="1" applyBorder="1" applyAlignment="1">
      <alignment horizontal="center" vertical="center"/>
    </xf>
    <xf numFmtId="0" fontId="7" fillId="0" borderId="0" xfId="0" applyFont="1"/>
    <xf numFmtId="0" fontId="8" fillId="0" borderId="11" xfId="0" applyFont="1" applyFill="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7" fillId="0" borderId="4" xfId="0" applyFont="1" applyBorder="1"/>
    <xf numFmtId="0" fontId="7" fillId="0" borderId="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168" fontId="8" fillId="0" borderId="4"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0" fillId="0" borderId="0" xfId="0" applyFont="1" applyFill="1" applyBorder="1"/>
    <xf numFmtId="0" fontId="0" fillId="0" borderId="0" xfId="0" applyFont="1" applyFill="1" applyBorder="1" applyAlignment="1">
      <alignment wrapText="1"/>
    </xf>
    <xf numFmtId="14" fontId="0" fillId="0" borderId="0" xfId="0" applyNumberFormat="1" applyFont="1" applyFill="1" applyBorder="1"/>
    <xf numFmtId="0" fontId="0" fillId="0" borderId="0" xfId="0" applyFill="1" applyBorder="1"/>
    <xf numFmtId="0" fontId="1" fillId="3" borderId="19" xfId="0" applyFont="1" applyFill="1" applyBorder="1" applyAlignment="1">
      <alignment horizontal="center" vertical="center" wrapText="1"/>
    </xf>
    <xf numFmtId="167" fontId="0" fillId="0" borderId="0" xfId="0" applyNumberFormat="1" applyAlignment="1">
      <alignment horizontal="right"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166" fontId="10" fillId="0" borderId="0" xfId="3" applyNumberFormat="1" applyFont="1" applyAlignment="1">
      <alignment horizontal="left" vertical="top" wrapText="1"/>
    </xf>
    <xf numFmtId="0" fontId="5" fillId="0" borderId="0" xfId="0" applyFont="1" applyAlignment="1">
      <alignment horizontal="left" wrapText="1"/>
    </xf>
    <xf numFmtId="2" fontId="0" fillId="0" borderId="0" xfId="0" applyNumberFormat="1"/>
    <xf numFmtId="167" fontId="0" fillId="0" borderId="0" xfId="0" applyNumberFormat="1" applyAlignment="1">
      <alignment horizontal="left"/>
    </xf>
    <xf numFmtId="0" fontId="7" fillId="0" borderId="0" xfId="0" applyFont="1" applyAlignment="1">
      <alignment wrapText="1"/>
    </xf>
    <xf numFmtId="0" fontId="16" fillId="0" borderId="0" xfId="0" applyFont="1" applyFill="1" applyBorder="1" applyAlignment="1">
      <alignment horizontal="left" vertical="center" wrapText="1"/>
    </xf>
    <xf numFmtId="0" fontId="0" fillId="0" borderId="0" xfId="0" applyAlignment="1">
      <alignment horizontal="center"/>
    </xf>
    <xf numFmtId="0" fontId="0" fillId="0" borderId="0" xfId="0" applyAlignment="1">
      <alignment horizontal="left" vertical="center" wrapText="1"/>
    </xf>
    <xf numFmtId="49" fontId="8" fillId="0" borderId="4" xfId="3" applyNumberFormat="1" applyFont="1" applyBorder="1"/>
    <xf numFmtId="0" fontId="8" fillId="0" borderId="21" xfId="0" applyFont="1" applyFill="1" applyBorder="1" applyAlignment="1">
      <alignment horizontal="center" vertical="center" wrapText="1"/>
    </xf>
    <xf numFmtId="0" fontId="2" fillId="8" borderId="3" xfId="1" applyFill="1" applyBorder="1" applyAlignment="1">
      <alignment horizontal="center" vertical="center"/>
    </xf>
    <xf numFmtId="0" fontId="2" fillId="8" borderId="1" xfId="1" applyFont="1" applyFill="1" applyBorder="1" applyAlignment="1">
      <alignment wrapText="1"/>
    </xf>
    <xf numFmtId="0" fontId="1" fillId="3" borderId="0" xfId="0" applyFont="1" applyFill="1" applyBorder="1" applyAlignment="1">
      <alignment horizontal="center" vertical="center" wrapText="1"/>
    </xf>
    <xf numFmtId="0" fontId="1" fillId="3" borderId="2" xfId="0" applyFont="1" applyFill="1" applyBorder="1" applyAlignment="1">
      <alignment horizontal="center" vertical="center"/>
    </xf>
    <xf numFmtId="167" fontId="1" fillId="3" borderId="2" xfId="0" applyNumberFormat="1" applyFont="1" applyFill="1" applyBorder="1" applyAlignment="1">
      <alignment horizontal="center" vertical="center"/>
    </xf>
    <xf numFmtId="0" fontId="0" fillId="0" borderId="0" xfId="0" applyFont="1" applyAlignment="1">
      <alignment vertical="center"/>
    </xf>
    <xf numFmtId="0" fontId="0" fillId="0" borderId="22" xfId="0" applyBorder="1"/>
    <xf numFmtId="0" fontId="0" fillId="0" borderId="23" xfId="0" applyBorder="1"/>
    <xf numFmtId="0" fontId="0" fillId="0" borderId="24" xfId="0" applyBorder="1"/>
    <xf numFmtId="0" fontId="0" fillId="0" borderId="21" xfId="0" applyBorder="1"/>
    <xf numFmtId="0" fontId="1" fillId="3"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167" fontId="0" fillId="0" borderId="0" xfId="0" applyNumberFormat="1" applyAlignment="1">
      <alignment horizontal="right"/>
    </xf>
    <xf numFmtId="0" fontId="20" fillId="0" borderId="0" xfId="0" applyFont="1" applyFill="1" applyBorder="1" applyAlignment="1">
      <alignment vertical="top"/>
    </xf>
    <xf numFmtId="169" fontId="20" fillId="0" borderId="0" xfId="0" applyNumberFormat="1" applyFont="1" applyFill="1" applyBorder="1" applyAlignment="1">
      <alignment vertical="top"/>
    </xf>
    <xf numFmtId="0" fontId="22" fillId="7" borderId="28" xfId="0" applyFont="1" applyFill="1" applyBorder="1" applyAlignment="1">
      <alignment horizontal="center" vertical="center" wrapText="1" readingOrder="1"/>
    </xf>
    <xf numFmtId="0" fontId="23" fillId="7" borderId="28" xfId="0" applyFont="1" applyFill="1" applyBorder="1" applyAlignment="1">
      <alignment horizontal="center" vertical="center" wrapText="1" readingOrder="1"/>
    </xf>
    <xf numFmtId="3" fontId="21" fillId="0" borderId="28" xfId="0" applyNumberFormat="1" applyFont="1" applyBorder="1" applyAlignment="1">
      <alignment horizontal="center" vertical="center" wrapText="1" readingOrder="1"/>
    </xf>
    <xf numFmtId="0" fontId="23" fillId="0" borderId="0" xfId="0" applyFont="1" applyFill="1" applyBorder="1" applyAlignment="1">
      <alignment horizontal="center" vertical="center" wrapText="1" readingOrder="1"/>
    </xf>
    <xf numFmtId="3" fontId="21" fillId="0" borderId="0" xfId="0" applyNumberFormat="1" applyFont="1" applyFill="1" applyBorder="1" applyAlignment="1">
      <alignment horizontal="center" wrapText="1" readingOrder="1"/>
    </xf>
    <xf numFmtId="0" fontId="0" fillId="0" borderId="0" xfId="0" applyFill="1"/>
    <xf numFmtId="3" fontId="21" fillId="0" borderId="28" xfId="0" applyNumberFormat="1" applyFont="1" applyFill="1" applyBorder="1" applyAlignment="1">
      <alignment horizontal="center" wrapText="1" readingOrder="1"/>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24" fillId="0" borderId="4" xfId="0" applyFont="1" applyBorder="1" applyAlignment="1">
      <alignment horizontal="center" vertical="center" wrapText="1"/>
    </xf>
    <xf numFmtId="170" fontId="24" fillId="0" borderId="4" xfId="0" applyNumberFormat="1" applyFont="1" applyBorder="1" applyAlignment="1">
      <alignment horizontal="center" vertical="center" wrapText="1"/>
    </xf>
    <xf numFmtId="0" fontId="24" fillId="0" borderId="4" xfId="0" applyFont="1" applyFill="1" applyBorder="1" applyAlignment="1">
      <alignment horizontal="center" vertical="center" wrapText="1"/>
    </xf>
    <xf numFmtId="0" fontId="7" fillId="0" borderId="9"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166" fontId="10" fillId="0" borderId="0" xfId="3" applyNumberFormat="1" applyFont="1" applyFill="1" applyAlignment="1">
      <alignment horizontal="left" vertical="top" wrapText="1"/>
    </xf>
    <xf numFmtId="10" fontId="0" fillId="0" borderId="0" xfId="3" quotePrefix="1" applyNumberFormat="1" applyFont="1" applyFill="1" applyBorder="1" applyAlignment="1">
      <alignment horizontal="center"/>
    </xf>
    <xf numFmtId="10" fontId="0" fillId="0" borderId="0" xfId="3" applyNumberFormat="1" applyFont="1" applyFill="1" applyBorder="1" applyAlignment="1">
      <alignment horizontal="center"/>
    </xf>
    <xf numFmtId="0" fontId="0" fillId="0" borderId="32" xfId="0" applyBorder="1"/>
    <xf numFmtId="0" fontId="0" fillId="0" borderId="33" xfId="0" applyBorder="1"/>
    <xf numFmtId="0" fontId="0" fillId="0" borderId="11" xfId="0" applyBorder="1"/>
    <xf numFmtId="0" fontId="0" fillId="0" borderId="11" xfId="0" applyBorder="1" applyAlignment="1">
      <alignment wrapText="1"/>
    </xf>
    <xf numFmtId="0" fontId="0" fillId="0" borderId="0" xfId="0" applyFont="1"/>
    <xf numFmtId="0" fontId="0" fillId="0" borderId="0" xfId="0" applyFill="1" applyAlignment="1">
      <alignment wrapText="1"/>
    </xf>
    <xf numFmtId="1" fontId="18" fillId="0" borderId="0" xfId="6" applyNumberFormat="1" applyFont="1" applyFill="1" applyBorder="1" applyAlignment="1">
      <alignment horizontal="center" vertical="center"/>
    </xf>
    <xf numFmtId="0" fontId="18" fillId="0" borderId="0" xfId="5" applyFont="1" applyFill="1" applyBorder="1" applyAlignment="1">
      <alignment horizontal="center" vertical="center"/>
    </xf>
    <xf numFmtId="14" fontId="0" fillId="0" borderId="0" xfId="0" applyNumberFormat="1" applyAlignment="1">
      <alignment horizontal="left"/>
    </xf>
    <xf numFmtId="14" fontId="16" fillId="0" borderId="0" xfId="0" applyNumberFormat="1" applyFont="1" applyAlignment="1">
      <alignment horizontal="center"/>
    </xf>
    <xf numFmtId="14" fontId="16" fillId="0" borderId="0" xfId="0" applyNumberFormat="1" applyFont="1" applyFill="1" applyBorder="1" applyAlignment="1">
      <alignment horizontal="left"/>
    </xf>
    <xf numFmtId="4" fontId="20" fillId="0" borderId="0" xfId="0" applyNumberFormat="1" applyFont="1" applyFill="1" applyBorder="1" applyAlignment="1">
      <alignment vertical="top"/>
    </xf>
    <xf numFmtId="0" fontId="7" fillId="0" borderId="4" xfId="0" applyFont="1" applyBorder="1" applyAlignment="1">
      <alignment horizontal="center" vertical="center"/>
    </xf>
    <xf numFmtId="0" fontId="0" fillId="0" borderId="0" xfId="0"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0" fillId="0" borderId="4" xfId="0" applyBorder="1" applyAlignment="1">
      <alignment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23" xfId="0" applyFont="1" applyFill="1" applyBorder="1" applyAlignment="1">
      <alignment horizontal="center" vertical="center" wrapText="1"/>
    </xf>
    <xf numFmtId="10" fontId="0" fillId="0" borderId="12" xfId="0" applyNumberFormat="1" applyFill="1" applyBorder="1" applyAlignment="1">
      <alignment horizontal="center" vertical="center"/>
    </xf>
    <xf numFmtId="10" fontId="0" fillId="0" borderId="6" xfId="0" applyNumberFormat="1" applyFill="1" applyBorder="1" applyAlignment="1">
      <alignment horizontal="center" vertical="center"/>
    </xf>
    <xf numFmtId="10" fontId="0" fillId="0" borderId="7" xfId="0" applyNumberFormat="1" applyFill="1" applyBorder="1" applyAlignment="1">
      <alignment horizontal="center" vertical="center"/>
    </xf>
    <xf numFmtId="10" fontId="0" fillId="0" borderId="4" xfId="0" applyNumberFormat="1" applyFill="1" applyBorder="1" applyAlignment="1">
      <alignment horizontal="center"/>
    </xf>
    <xf numFmtId="0" fontId="12" fillId="0" borderId="0" xfId="0" applyFont="1" applyFill="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11" fillId="0" borderId="20" xfId="0" applyFont="1" applyBorder="1" applyAlignment="1">
      <alignment horizontal="center"/>
    </xf>
    <xf numFmtId="0" fontId="11" fillId="0" borderId="4" xfId="0" applyFont="1" applyBorder="1" applyAlignment="1">
      <alignment horizontal="center"/>
    </xf>
    <xf numFmtId="0" fontId="7" fillId="0" borderId="39" xfId="0" applyFont="1" applyBorder="1" applyAlignment="1">
      <alignment horizontal="center" vertical="center"/>
    </xf>
    <xf numFmtId="0" fontId="7" fillId="0" borderId="40" xfId="0" applyFont="1" applyFill="1" applyBorder="1" applyAlignment="1">
      <alignment horizontal="center" vertical="center"/>
    </xf>
    <xf numFmtId="0" fontId="7" fillId="0" borderId="23" xfId="0" applyFont="1" applyBorder="1"/>
    <xf numFmtId="0" fontId="7" fillId="0" borderId="24" xfId="0" applyFont="1" applyBorder="1"/>
    <xf numFmtId="0" fontId="7" fillId="0" borderId="41" xfId="0" applyFont="1" applyBorder="1"/>
    <xf numFmtId="0" fontId="7" fillId="0" borderId="42" xfId="0" applyFont="1" applyBorder="1" applyAlignment="1">
      <alignment horizontal="center"/>
    </xf>
    <xf numFmtId="0" fontId="7" fillId="0" borderId="38" xfId="0" applyFont="1" applyBorder="1" applyAlignment="1">
      <alignment horizontal="center"/>
    </xf>
    <xf numFmtId="0" fontId="7" fillId="0" borderId="39" xfId="0" applyFont="1" applyBorder="1" applyAlignment="1">
      <alignment horizontal="center"/>
    </xf>
    <xf numFmtId="0" fontId="0" fillId="0" borderId="44" xfId="0" applyBorder="1"/>
    <xf numFmtId="0" fontId="0" fillId="0" borderId="45" xfId="0" applyBorder="1"/>
    <xf numFmtId="0" fontId="7" fillId="0" borderId="37" xfId="0" applyFont="1" applyBorder="1"/>
    <xf numFmtId="0" fontId="0" fillId="0" borderId="15" xfId="0" applyBorder="1" applyAlignment="1">
      <alignment horizontal="left" wrapText="1"/>
    </xf>
    <xf numFmtId="0" fontId="7" fillId="0" borderId="37" xfId="0" applyFont="1" applyBorder="1" applyAlignment="1">
      <alignment vertical="center"/>
    </xf>
    <xf numFmtId="0" fontId="0" fillId="0" borderId="48" xfId="0" applyBorder="1"/>
    <xf numFmtId="1" fontId="0" fillId="0" borderId="26" xfId="0" applyNumberFormat="1" applyBorder="1"/>
    <xf numFmtId="0" fontId="0" fillId="0" borderId="49" xfId="0" applyBorder="1"/>
    <xf numFmtId="1" fontId="0" fillId="0" borderId="27" xfId="0" applyNumberFormat="1" applyBorder="1"/>
    <xf numFmtId="0" fontId="7" fillId="0" borderId="13" xfId="0" applyFont="1" applyBorder="1"/>
    <xf numFmtId="0" fontId="7" fillId="0" borderId="15" xfId="0" applyFont="1" applyBorder="1" applyAlignment="1">
      <alignment wrapText="1"/>
    </xf>
    <xf numFmtId="0" fontId="0" fillId="0" borderId="0" xfId="0" applyFill="1" applyBorder="1" applyAlignment="1">
      <alignment horizontal="center"/>
    </xf>
    <xf numFmtId="0" fontId="16" fillId="0" borderId="48" xfId="0" applyFont="1" applyFill="1" applyBorder="1" applyAlignment="1">
      <alignment horizontal="left" vertical="center" wrapText="1"/>
    </xf>
    <xf numFmtId="0" fontId="16" fillId="0" borderId="49" xfId="0" applyFont="1" applyFill="1" applyBorder="1" applyAlignment="1">
      <alignment horizontal="left" vertical="center" wrapText="1"/>
    </xf>
    <xf numFmtId="0" fontId="16" fillId="0" borderId="50" xfId="0" applyFont="1" applyFill="1" applyBorder="1" applyAlignment="1">
      <alignment horizontal="center" vertical="center"/>
    </xf>
    <xf numFmtId="0" fontId="18" fillId="0" borderId="50" xfId="5" applyFont="1" applyFill="1" applyBorder="1" applyAlignment="1">
      <alignment horizontal="center"/>
    </xf>
    <xf numFmtId="0" fontId="8" fillId="0" borderId="24" xfId="0" applyFont="1" applyFill="1" applyBorder="1" applyAlignment="1">
      <alignment horizontal="center" vertical="center"/>
    </xf>
    <xf numFmtId="0" fontId="0" fillId="0" borderId="48" xfId="0" applyBorder="1" applyAlignment="1">
      <alignment wrapText="1"/>
    </xf>
    <xf numFmtId="0" fontId="0" fillId="0" borderId="0" xfId="0" applyBorder="1" applyAlignment="1">
      <alignment horizontal="center"/>
    </xf>
    <xf numFmtId="0" fontId="8" fillId="0" borderId="18" xfId="0" applyFont="1" applyFill="1" applyBorder="1" applyAlignment="1">
      <alignment horizontal="center" vertical="center"/>
    </xf>
    <xf numFmtId="0" fontId="8" fillId="0" borderId="13" xfId="0" applyFont="1" applyFill="1" applyBorder="1" applyAlignment="1">
      <alignment horizontal="center" vertical="center" wrapText="1"/>
    </xf>
    <xf numFmtId="0" fontId="18" fillId="0" borderId="48" xfId="5" applyFont="1" applyFill="1" applyBorder="1" applyAlignment="1">
      <alignment wrapText="1"/>
    </xf>
    <xf numFmtId="0" fontId="0" fillId="0" borderId="48" xfId="0" applyFill="1" applyBorder="1" applyAlignment="1">
      <alignment wrapText="1"/>
    </xf>
    <xf numFmtId="0" fontId="0" fillId="0" borderId="49" xfId="0" applyBorder="1" applyAlignment="1">
      <alignment wrapText="1"/>
    </xf>
    <xf numFmtId="0" fontId="0" fillId="0" borderId="50" xfId="0" applyFill="1" applyBorder="1" applyAlignment="1">
      <alignment horizontal="center"/>
    </xf>
    <xf numFmtId="0" fontId="8" fillId="0" borderId="43" xfId="0" applyFont="1" applyFill="1" applyBorder="1" applyAlignment="1">
      <alignment horizontal="center" wrapText="1"/>
    </xf>
    <xf numFmtId="0" fontId="19" fillId="0" borderId="43" xfId="5" applyFont="1" applyFill="1" applyBorder="1" applyAlignment="1">
      <alignment horizontal="center" wrapText="1"/>
    </xf>
    <xf numFmtId="0" fontId="0" fillId="0" borderId="0" xfId="0" applyFill="1" applyBorder="1" applyAlignment="1">
      <alignment horizontal="center" vertical="center"/>
    </xf>
    <xf numFmtId="0" fontId="0" fillId="0" borderId="50" xfId="0" applyBorder="1" applyAlignment="1">
      <alignment horizontal="center"/>
    </xf>
    <xf numFmtId="0" fontId="0" fillId="0" borderId="50" xfId="0" applyBorder="1"/>
    <xf numFmtId="0" fontId="18" fillId="0" borderId="50" xfId="5" applyFont="1" applyFill="1" applyBorder="1" applyAlignment="1">
      <alignment horizontal="center" vertical="center"/>
    </xf>
    <xf numFmtId="0" fontId="1" fillId="3" borderId="51" xfId="0" applyFont="1" applyFill="1" applyBorder="1" applyAlignment="1">
      <alignment horizontal="center" vertical="center" wrapText="1"/>
    </xf>
    <xf numFmtId="0" fontId="24" fillId="0" borderId="52" xfId="0" applyFont="1" applyBorder="1" applyAlignment="1">
      <alignment horizontal="center" vertical="center" wrapText="1"/>
    </xf>
    <xf numFmtId="0" fontId="24" fillId="0" borderId="0" xfId="0" applyFont="1" applyBorder="1" applyAlignment="1">
      <alignment horizontal="center" vertical="center" wrapText="1"/>
    </xf>
    <xf numFmtId="170" fontId="24" fillId="0" borderId="0" xfId="0" applyNumberFormat="1" applyFont="1" applyBorder="1" applyAlignment="1">
      <alignment horizontal="center" vertical="center" wrapText="1"/>
    </xf>
    <xf numFmtId="0" fontId="24" fillId="0" borderId="0" xfId="0" applyFont="1" applyFill="1" applyBorder="1" applyAlignment="1">
      <alignment horizontal="center" vertical="center" wrapText="1"/>
    </xf>
    <xf numFmtId="0" fontId="2" fillId="5" borderId="1" xfId="1" applyFill="1" applyBorder="1" applyAlignment="1">
      <alignment horizontal="left" wrapText="1"/>
    </xf>
    <xf numFmtId="14" fontId="0" fillId="0" borderId="0" xfId="0" applyNumberFormat="1" applyAlignment="1">
      <alignment horizontal="center"/>
    </xf>
    <xf numFmtId="0" fontId="0" fillId="0" borderId="0" xfId="0" applyAlignment="1">
      <alignment horizontal="left" vertical="center" wrapText="1"/>
    </xf>
    <xf numFmtId="0" fontId="0" fillId="0" borderId="0" xfId="0" applyAlignment="1">
      <alignment horizontal="center" vertical="center"/>
    </xf>
    <xf numFmtId="0" fontId="27" fillId="9" borderId="4" xfId="0" applyFont="1" applyFill="1" applyBorder="1" applyAlignment="1">
      <alignment horizontal="left" vertical="top"/>
    </xf>
    <xf numFmtId="0" fontId="0" fillId="0" borderId="4" xfId="0" applyFont="1" applyFill="1" applyBorder="1"/>
    <xf numFmtId="14" fontId="0" fillId="0" borderId="4" xfId="0" applyNumberFormat="1" applyBorder="1"/>
    <xf numFmtId="2" fontId="0" fillId="0" borderId="4" xfId="0" applyNumberFormat="1" applyFont="1" applyFill="1" applyBorder="1"/>
    <xf numFmtId="14" fontId="16" fillId="0" borderId="4" xfId="0" applyNumberFormat="1" applyFont="1" applyBorder="1" applyAlignment="1">
      <alignment horizontal="center"/>
    </xf>
    <xf numFmtId="14" fontId="16" fillId="0" borderId="4" xfId="0" applyNumberFormat="1" applyFont="1" applyFill="1" applyBorder="1" applyAlignment="1">
      <alignment horizontal="left"/>
    </xf>
    <xf numFmtId="0" fontId="28" fillId="9" borderId="4" xfId="0" applyFont="1" applyFill="1" applyBorder="1" applyAlignment="1">
      <alignment horizontal="left" vertical="top"/>
    </xf>
    <xf numFmtId="14" fontId="0" fillId="0" borderId="4" xfId="0" applyNumberFormat="1" applyFont="1" applyFill="1" applyBorder="1" applyAlignment="1">
      <alignment horizontal="center"/>
    </xf>
    <xf numFmtId="14" fontId="20" fillId="0" borderId="0" xfId="0" applyNumberFormat="1" applyFont="1" applyFill="1" applyBorder="1" applyAlignment="1">
      <alignment horizontal="center"/>
    </xf>
    <xf numFmtId="0" fontId="0" fillId="0" borderId="0" xfId="0" applyFont="1" applyFill="1" applyBorder="1" applyAlignment="1">
      <alignment horizontal="center"/>
    </xf>
    <xf numFmtId="0" fontId="0" fillId="0" borderId="0" xfId="0" applyFill="1" applyAlignment="1">
      <alignment vertical="center" wrapText="1"/>
    </xf>
    <xf numFmtId="0" fontId="7" fillId="0" borderId="21" xfId="0" applyFont="1" applyBorder="1" applyAlignment="1">
      <alignment vertical="center"/>
    </xf>
    <xf numFmtId="0" fontId="8" fillId="0" borderId="5"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xf numFmtId="0" fontId="0" fillId="0" borderId="0" xfId="0" applyFont="1" applyAlignment="1">
      <alignment wrapText="1"/>
    </xf>
    <xf numFmtId="0" fontId="0" fillId="0" borderId="0" xfId="0" applyFont="1" applyBorder="1" applyAlignment="1">
      <alignment wrapText="1"/>
    </xf>
    <xf numFmtId="0" fontId="0" fillId="0" borderId="0" xfId="0" applyAlignment="1">
      <alignment horizontal="left" wrapText="1"/>
    </xf>
    <xf numFmtId="167" fontId="0" fillId="0" borderId="0" xfId="0" applyNumberFormat="1" applyAlignment="1">
      <alignment horizontal="left" vertical="center"/>
    </xf>
    <xf numFmtId="0" fontId="0" fillId="0" borderId="0" xfId="0" applyFont="1" applyAlignment="1">
      <alignment horizontal="center" vertical="center"/>
    </xf>
    <xf numFmtId="167" fontId="0" fillId="0" borderId="0" xfId="0" applyNumberFormat="1" applyFont="1" applyAlignment="1">
      <alignment horizontal="left" vertical="center"/>
    </xf>
    <xf numFmtId="0" fontId="0" fillId="0" borderId="0" xfId="0" applyFont="1" applyAlignment="1">
      <alignment horizontal="center" vertical="center" wrapText="1"/>
    </xf>
    <xf numFmtId="0" fontId="2" fillId="0" borderId="0" xfId="1" applyFont="1" applyAlignment="1">
      <alignment horizontal="center" vertical="center"/>
    </xf>
    <xf numFmtId="0" fontId="0" fillId="0" borderId="0" xfId="0" applyFont="1" applyAlignment="1">
      <alignment horizontal="left" vertical="center"/>
    </xf>
    <xf numFmtId="14" fontId="0" fillId="0" borderId="0" xfId="0" quotePrefix="1" applyNumberFormat="1" applyFont="1" applyAlignment="1">
      <alignment horizontal="left" vertical="center"/>
    </xf>
    <xf numFmtId="14" fontId="0" fillId="0" borderId="0" xfId="0" quotePrefix="1" applyNumberFormat="1" applyFont="1" applyAlignment="1">
      <alignment horizontal="center" vertical="center"/>
    </xf>
    <xf numFmtId="0" fontId="29" fillId="0" borderId="4" xfId="0" applyFont="1" applyBorder="1" applyAlignment="1">
      <alignment horizontal="center" vertical="center" wrapText="1"/>
    </xf>
    <xf numFmtId="170" fontId="29" fillId="0" borderId="4" xfId="0" applyNumberFormat="1" applyFont="1" applyBorder="1" applyAlignment="1">
      <alignment horizontal="center" vertical="center" wrapText="1"/>
    </xf>
    <xf numFmtId="0" fontId="29" fillId="0" borderId="4" xfId="0" applyFont="1" applyFill="1" applyBorder="1" applyAlignment="1">
      <alignment horizontal="center" vertical="center" wrapText="1"/>
    </xf>
    <xf numFmtId="170" fontId="30" fillId="0" borderId="4" xfId="0" applyNumberFormat="1" applyFont="1" applyBorder="1" applyAlignment="1">
      <alignment horizontal="center" vertical="center" wrapText="1"/>
    </xf>
    <xf numFmtId="0" fontId="31" fillId="0" borderId="4" xfId="0" applyFont="1" applyBorder="1" applyAlignment="1">
      <alignment horizontal="center" vertical="center" wrapText="1"/>
    </xf>
    <xf numFmtId="0" fontId="21" fillId="0" borderId="11" xfId="0" applyFont="1" applyBorder="1" applyAlignment="1">
      <alignment horizontal="center" vertical="center"/>
    </xf>
    <xf numFmtId="3" fontId="21" fillId="0" borderId="4" xfId="0" applyNumberFormat="1" applyFont="1" applyBorder="1" applyAlignment="1">
      <alignment horizontal="center" vertical="center"/>
    </xf>
    <xf numFmtId="3" fontId="32" fillId="0" borderId="4" xfId="0" applyNumberFormat="1" applyFont="1" applyBorder="1" applyAlignment="1">
      <alignment horizontal="center" vertical="center"/>
    </xf>
    <xf numFmtId="0" fontId="21" fillId="0" borderId="12" xfId="0" applyFont="1" applyBorder="1" applyAlignment="1">
      <alignment horizontal="center" vertical="center"/>
    </xf>
    <xf numFmtId="3" fontId="21" fillId="0" borderId="6" xfId="0" applyNumberFormat="1" applyFont="1" applyBorder="1" applyAlignment="1">
      <alignment horizontal="center" vertical="center"/>
    </xf>
    <xf numFmtId="3" fontId="32" fillId="0" borderId="6" xfId="0" applyNumberFormat="1" applyFont="1" applyBorder="1" applyAlignment="1">
      <alignment horizontal="center" vertical="center"/>
    </xf>
    <xf numFmtId="3" fontId="32" fillId="0" borderId="39" xfId="0" applyNumberFormat="1" applyFont="1" applyBorder="1" applyAlignment="1">
      <alignment horizontal="center" vertical="center"/>
    </xf>
    <xf numFmtId="0" fontId="7" fillId="0" borderId="4" xfId="0" applyFont="1" applyBorder="1" applyAlignment="1">
      <alignment horizontal="center" vertical="center"/>
    </xf>
    <xf numFmtId="0" fontId="14" fillId="0" borderId="4" xfId="0" applyFont="1" applyBorder="1" applyAlignment="1">
      <alignment horizontal="center" vertical="center" wrapText="1"/>
    </xf>
    <xf numFmtId="170" fontId="14" fillId="0" borderId="4" xfId="0" applyNumberFormat="1" applyFont="1" applyBorder="1" applyAlignment="1">
      <alignment horizontal="center" vertical="center" wrapText="1"/>
    </xf>
    <xf numFmtId="14" fontId="0" fillId="0" borderId="4" xfId="0" applyNumberFormat="1" applyFont="1" applyBorder="1"/>
    <xf numFmtId="0" fontId="33" fillId="9" borderId="4" xfId="0" applyFont="1" applyFill="1" applyBorder="1" applyAlignment="1">
      <alignment horizontal="left" vertical="top"/>
    </xf>
    <xf numFmtId="0" fontId="0" fillId="0" borderId="63" xfId="0" applyFont="1" applyFill="1" applyBorder="1"/>
    <xf numFmtId="0" fontId="27" fillId="9" borderId="22" xfId="0" applyFont="1" applyFill="1" applyBorder="1" applyAlignment="1">
      <alignment horizontal="left" vertical="top"/>
    </xf>
    <xf numFmtId="0" fontId="34" fillId="0" borderId="4" xfId="0" applyFont="1" applyBorder="1"/>
    <xf numFmtId="0" fontId="34" fillId="10" borderId="4" xfId="0" applyFont="1" applyFill="1" applyBorder="1" applyAlignment="1">
      <alignment vertical="top" wrapText="1"/>
    </xf>
    <xf numFmtId="43" fontId="0" fillId="0" borderId="25" xfId="0" applyNumberFormat="1" applyBorder="1" applyAlignment="1">
      <alignment vertical="center"/>
    </xf>
    <xf numFmtId="43" fontId="0" fillId="0" borderId="26" xfId="0" applyNumberFormat="1" applyBorder="1" applyAlignment="1">
      <alignment vertical="center"/>
    </xf>
    <xf numFmtId="43" fontId="0" fillId="0" borderId="27" xfId="0" applyNumberFormat="1" applyBorder="1" applyAlignment="1">
      <alignment vertical="center"/>
    </xf>
    <xf numFmtId="2" fontId="18" fillId="0" borderId="20" xfId="7" applyNumberFormat="1" applyFont="1" applyBorder="1" applyAlignment="1">
      <alignment horizontal="center" vertical="center"/>
    </xf>
    <xf numFmtId="2" fontId="18" fillId="0" borderId="52" xfId="7" applyNumberFormat="1" applyFont="1" applyBorder="1" applyAlignment="1">
      <alignment horizontal="center" vertical="center"/>
    </xf>
    <xf numFmtId="2" fontId="0" fillId="0" borderId="22" xfId="0" applyNumberFormat="1" applyBorder="1" applyAlignment="1">
      <alignment horizontal="center" vertical="center"/>
    </xf>
    <xf numFmtId="3" fontId="21" fillId="0" borderId="64" xfId="0" applyNumberFormat="1" applyFont="1" applyBorder="1" applyAlignment="1">
      <alignment horizontal="center" vertical="center" wrapText="1" readingOrder="1"/>
    </xf>
    <xf numFmtId="3" fontId="21" fillId="0" borderId="64" xfId="0" applyNumberFormat="1" applyFont="1" applyFill="1" applyBorder="1" applyAlignment="1">
      <alignment horizontal="center" wrapText="1" readingOrder="1"/>
    </xf>
    <xf numFmtId="0" fontId="23" fillId="0" borderId="64" xfId="0" applyFont="1" applyFill="1" applyBorder="1" applyAlignment="1">
      <alignment horizontal="center" vertical="center" wrapText="1" readingOrder="1"/>
    </xf>
    <xf numFmtId="0" fontId="1" fillId="3" borderId="19" xfId="0" applyFont="1" applyFill="1" applyBorder="1" applyAlignment="1">
      <alignment horizontal="center"/>
    </xf>
    <xf numFmtId="0" fontId="1" fillId="3" borderId="20" xfId="0" applyFont="1" applyFill="1" applyBorder="1" applyAlignment="1">
      <alignment horizontal="center"/>
    </xf>
    <xf numFmtId="0" fontId="5" fillId="0" borderId="0" xfId="0" applyFont="1" applyAlignment="1">
      <alignment horizontal="left" wrapText="1"/>
    </xf>
    <xf numFmtId="0" fontId="7" fillId="7" borderId="65" xfId="0" applyFont="1" applyFill="1" applyBorder="1" applyAlignment="1">
      <alignment horizontal="center" vertical="center"/>
    </xf>
    <xf numFmtId="3" fontId="21" fillId="0" borderId="66" xfId="0" applyNumberFormat="1" applyFont="1" applyBorder="1" applyAlignment="1">
      <alignment horizontal="center" vertical="center" wrapText="1" readingOrder="1"/>
    </xf>
    <xf numFmtId="3" fontId="0" fillId="0" borderId="0" xfId="0" applyNumberFormat="1"/>
    <xf numFmtId="0" fontId="0" fillId="0" borderId="0" xfId="0" applyNumberFormat="1" applyAlignment="1">
      <alignment horizontal="center"/>
    </xf>
    <xf numFmtId="0" fontId="0" fillId="0" borderId="0" xfId="0" applyNumberFormat="1" applyFill="1" applyAlignment="1">
      <alignment horizontal="center"/>
    </xf>
    <xf numFmtId="0" fontId="35" fillId="0" borderId="0" xfId="0" applyFont="1" applyAlignment="1">
      <alignment vertical="center" wrapText="1"/>
    </xf>
    <xf numFmtId="0" fontId="0" fillId="0" borderId="0" xfId="0" applyFill="1" applyAlignment="1">
      <alignment horizontal="center" vertical="center"/>
    </xf>
    <xf numFmtId="0" fontId="0" fillId="2" borderId="0" xfId="0" applyFont="1" applyFill="1" applyBorder="1" applyAlignment="1">
      <alignment horizontal="center"/>
    </xf>
    <xf numFmtId="0" fontId="0" fillId="2" borderId="0" xfId="0" applyFont="1" applyFill="1" applyBorder="1" applyAlignment="1">
      <alignment horizontal="center" wrapText="1"/>
    </xf>
    <xf numFmtId="0" fontId="26" fillId="0" borderId="13" xfId="0" applyFont="1" applyBorder="1" applyAlignment="1">
      <alignment horizontal="left" vertical="center"/>
    </xf>
    <xf numFmtId="0" fontId="26" fillId="0" borderId="15" xfId="0" applyFont="1" applyBorder="1" applyAlignment="1">
      <alignment horizontal="left" vertical="center"/>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8" xfId="0" applyFont="1" applyBorder="1" applyAlignment="1">
      <alignment wrapText="1"/>
    </xf>
    <xf numFmtId="0" fontId="7" fillId="0" borderId="11" xfId="0" applyFont="1" applyBorder="1" applyAlignment="1">
      <alignment wrapText="1"/>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15" fillId="0" borderId="0" xfId="0" applyFont="1" applyAlignment="1">
      <alignment horizontal="center" vertical="center" wrapText="1"/>
    </xf>
    <xf numFmtId="0" fontId="7" fillId="0" borderId="1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41" xfId="0" applyFont="1" applyBorder="1" applyAlignment="1">
      <alignment horizontal="center" vertical="center"/>
    </xf>
    <xf numFmtId="0" fontId="8" fillId="0" borderId="18"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18" fillId="0" borderId="0" xfId="5" applyFont="1" applyFill="1" applyBorder="1" applyAlignment="1">
      <alignment horizontal="left"/>
    </xf>
    <xf numFmtId="0" fontId="18" fillId="0" borderId="26" xfId="5" applyFont="1" applyFill="1" applyBorder="1" applyAlignment="1">
      <alignment horizontal="left"/>
    </xf>
    <xf numFmtId="0" fontId="2" fillId="0" borderId="62" xfId="1" applyFill="1" applyBorder="1" applyAlignment="1">
      <alignment horizontal="center" vertical="center"/>
    </xf>
    <xf numFmtId="0" fontId="2" fillId="0" borderId="47" xfId="1" applyFill="1" applyBorder="1" applyAlignment="1">
      <alignment horizontal="center" vertical="center"/>
    </xf>
    <xf numFmtId="0" fontId="2" fillId="0" borderId="0" xfId="1" applyFill="1" applyBorder="1" applyAlignment="1">
      <alignment horizontal="center" vertical="center"/>
    </xf>
    <xf numFmtId="0" fontId="2" fillId="0" borderId="26" xfId="1" applyFill="1" applyBorder="1" applyAlignment="1">
      <alignment horizontal="center" vertical="center"/>
    </xf>
    <xf numFmtId="0" fontId="16" fillId="0" borderId="0" xfId="0" applyFont="1" applyFill="1" applyBorder="1" applyAlignment="1">
      <alignment horizontal="left" vertical="center"/>
    </xf>
    <xf numFmtId="0" fontId="16" fillId="0" borderId="26" xfId="0" applyFont="1" applyFill="1" applyBorder="1" applyAlignment="1">
      <alignment horizontal="left" vertical="center"/>
    </xf>
    <xf numFmtId="0" fontId="16" fillId="0" borderId="50" xfId="0" applyFont="1" applyFill="1" applyBorder="1" applyAlignment="1">
      <alignment horizontal="left" vertical="center"/>
    </xf>
    <xf numFmtId="0" fontId="16" fillId="0" borderId="27" xfId="0" applyFont="1" applyFill="1" applyBorder="1" applyAlignment="1">
      <alignment horizontal="left" vertical="center"/>
    </xf>
    <xf numFmtId="0" fontId="18" fillId="0" borderId="50" xfId="5" applyFont="1" applyFill="1" applyBorder="1" applyAlignment="1">
      <alignment horizontal="left"/>
    </xf>
    <xf numFmtId="0" fontId="18" fillId="0" borderId="27" xfId="5" applyFont="1" applyFill="1" applyBorder="1" applyAlignment="1">
      <alignment horizontal="left"/>
    </xf>
    <xf numFmtId="0" fontId="19" fillId="0" borderId="46" xfId="5" applyFont="1" applyFill="1" applyBorder="1" applyAlignment="1">
      <alignment horizontal="center"/>
    </xf>
    <xf numFmtId="0" fontId="19" fillId="0" borderId="47" xfId="5" applyFont="1" applyFill="1" applyBorder="1" applyAlignment="1">
      <alignment horizont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12" fillId="6" borderId="0" xfId="0" applyFont="1" applyFill="1" applyAlignment="1">
      <alignment horizontal="center" vertical="center"/>
    </xf>
    <xf numFmtId="0" fontId="5" fillId="0" borderId="0" xfId="0" applyFont="1" applyAlignment="1">
      <alignment horizontal="left" wrapText="1"/>
    </xf>
    <xf numFmtId="166" fontId="10" fillId="0" borderId="0" xfId="3" applyNumberFormat="1" applyFont="1" applyFill="1" applyAlignment="1">
      <alignment horizontal="left" vertical="center" wrapText="1"/>
    </xf>
    <xf numFmtId="0" fontId="8" fillId="0"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1" xfId="0" applyFont="1" applyFill="1" applyBorder="1" applyAlignment="1">
      <alignment horizontal="center" vertical="center" wrapText="1"/>
    </xf>
    <xf numFmtId="166" fontId="10" fillId="0" borderId="0" xfId="3" applyNumberFormat="1" applyFont="1" applyAlignment="1">
      <alignment horizontal="left"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3" fillId="0" borderId="0" xfId="0" applyFont="1" applyAlignment="1">
      <alignment horizontal="left" wrapText="1"/>
    </xf>
    <xf numFmtId="166" fontId="10" fillId="0" borderId="4" xfId="3"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wrapText="1"/>
    </xf>
    <xf numFmtId="0" fontId="7" fillId="7" borderId="13" xfId="0" applyFont="1" applyFill="1" applyBorder="1" applyAlignment="1">
      <alignment horizontal="center"/>
    </xf>
    <xf numFmtId="0" fontId="7" fillId="7" borderId="14" xfId="0" applyFont="1" applyFill="1" applyBorder="1" applyAlignment="1">
      <alignment horizontal="center"/>
    </xf>
    <xf numFmtId="0" fontId="7" fillId="7" borderId="15" xfId="0" applyFont="1" applyFill="1" applyBorder="1" applyAlignment="1">
      <alignment horizont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34"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36" xfId="0" applyFont="1" applyFill="1" applyBorder="1" applyAlignment="1">
      <alignment horizontal="center" vertical="center" wrapText="1"/>
    </xf>
    <xf numFmtId="0" fontId="7" fillId="7" borderId="8" xfId="0" applyFont="1" applyFill="1" applyBorder="1" applyAlignment="1">
      <alignment horizontal="center" vertical="center" wrapText="1"/>
    </xf>
    <xf numFmtId="3" fontId="32" fillId="0" borderId="60" xfId="0" applyNumberFormat="1" applyFont="1" applyBorder="1" applyAlignment="1">
      <alignment horizontal="center" vertical="center"/>
    </xf>
    <xf numFmtId="3" fontId="32" fillId="0" borderId="61" xfId="0" applyNumberFormat="1" applyFont="1" applyBorder="1" applyAlignment="1">
      <alignment horizontal="center" vertical="center"/>
    </xf>
    <xf numFmtId="3" fontId="32" fillId="0" borderId="58" xfId="0" applyNumberFormat="1" applyFont="1" applyBorder="1" applyAlignment="1">
      <alignment horizontal="center" vertical="center"/>
    </xf>
    <xf numFmtId="3" fontId="32" fillId="0" borderId="59" xfId="0" applyNumberFormat="1" applyFont="1" applyBorder="1" applyAlignment="1">
      <alignment horizontal="center" vertical="center"/>
    </xf>
    <xf numFmtId="0" fontId="31" fillId="0" borderId="8"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53" xfId="0" applyFont="1" applyBorder="1" applyAlignment="1">
      <alignment horizontal="center" vertical="center" wrapText="1"/>
    </xf>
    <xf numFmtId="0" fontId="31" fillId="0" borderId="54" xfId="0" applyFont="1" applyBorder="1" applyAlignment="1">
      <alignment horizontal="center" vertical="center" wrapText="1"/>
    </xf>
    <xf numFmtId="0" fontId="31" fillId="0" borderId="30" xfId="0" applyFont="1" applyBorder="1" applyAlignment="1">
      <alignment horizontal="center" vertical="center" wrapText="1"/>
    </xf>
    <xf numFmtId="0" fontId="31" fillId="0" borderId="22"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57" xfId="0" applyFont="1" applyBorder="1" applyAlignment="1">
      <alignment horizontal="center" vertical="center" wrapText="1"/>
    </xf>
    <xf numFmtId="0" fontId="0" fillId="0" borderId="0" xfId="0" applyAlignment="1">
      <alignment horizontal="left" vertical="center" wrapText="1"/>
    </xf>
  </cellXfs>
  <cellStyles count="8">
    <cellStyle name="Comma" xfId="2" builtinId="3"/>
    <cellStyle name="Hyperlink" xfId="1" builtinId="8"/>
    <cellStyle name="Normal" xfId="0" builtinId="0"/>
    <cellStyle name="Normal 12" xfId="4" xr:uid="{00000000-0005-0000-0000-000003000000}"/>
    <cellStyle name="Normal 2" xfId="7" xr:uid="{00000000-0005-0000-0000-000004000000}"/>
    <cellStyle name="Normal_Cancelled" xfId="5" xr:uid="{00000000-0005-0000-0000-000005000000}"/>
    <cellStyle name="Normal_Sheet1" xfId="6" xr:uid="{00000000-0005-0000-0000-000006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Custom 6">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070C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mis.ercot.com/secure/data-products/grid/generation?id=PG3-1411-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9"/>
  <sheetViews>
    <sheetView tabSelected="1" workbookViewId="0">
      <selection activeCell="B21" sqref="B21"/>
    </sheetView>
  </sheetViews>
  <sheetFormatPr defaultRowHeight="15"/>
  <cols>
    <col min="1" max="1" width="15.42578125" bestFit="1" customWidth="1"/>
    <col min="2" max="2" width="68.140625" bestFit="1" customWidth="1"/>
    <col min="3" max="3" width="11.140625" bestFit="1" customWidth="1"/>
    <col min="4" max="4" width="35.140625" style="13" customWidth="1"/>
  </cols>
  <sheetData>
    <row r="1" spans="1:4" ht="30">
      <c r="A1" s="78" t="s">
        <v>14</v>
      </c>
      <c r="B1" s="79" t="s">
        <v>15</v>
      </c>
      <c r="C1" s="79" t="s">
        <v>18</v>
      </c>
      <c r="D1" s="80" t="s">
        <v>44</v>
      </c>
    </row>
    <row r="2" spans="1:4">
      <c r="A2" s="260" t="s">
        <v>0</v>
      </c>
      <c r="B2" s="260"/>
      <c r="C2" s="260"/>
      <c r="D2" s="260"/>
    </row>
    <row r="3" spans="1:4">
      <c r="A3" s="3" t="s">
        <v>1</v>
      </c>
      <c r="B3" s="15" t="s">
        <v>2</v>
      </c>
      <c r="C3" s="72" t="str">
        <f>'Start Cases'!B2</f>
        <v>Final</v>
      </c>
      <c r="D3" s="13">
        <f>IF('Start Cases'!B1= "","N/A",'Start Cases'!B1)</f>
        <v>44565</v>
      </c>
    </row>
    <row r="4" spans="1:4">
      <c r="A4" s="4" t="s">
        <v>3</v>
      </c>
      <c r="B4" s="188" t="s">
        <v>164</v>
      </c>
      <c r="C4" s="72" t="str">
        <f>'RPG Projects Moved or Removed'!B2</f>
        <v>Final</v>
      </c>
      <c r="D4" s="90">
        <f>IF('RPG Projects Moved or Removed'!B1 ="","N/A",'RPG Projects Moved or Removed'!B1)</f>
        <v>44593</v>
      </c>
    </row>
    <row r="5" spans="1:4">
      <c r="A5" s="41" t="s">
        <v>3</v>
      </c>
      <c r="B5" s="16" t="s">
        <v>165</v>
      </c>
      <c r="C5" s="72" t="str">
        <f>'Recently Approved RPG Projects'!B2</f>
        <v>Final</v>
      </c>
      <c r="D5" s="90">
        <f>IF('Recently Approved RPG Projects'!B1= "","N/A",'Recently Approved RPG Projects'!B1)</f>
        <v>44887</v>
      </c>
    </row>
    <row r="6" spans="1:4">
      <c r="A6" s="4" t="s">
        <v>3</v>
      </c>
      <c r="B6" s="17" t="s">
        <v>160</v>
      </c>
      <c r="C6" s="163" t="str">
        <f>'Model Updates &amp; Corrections'!B2</f>
        <v>Final</v>
      </c>
      <c r="D6" s="90">
        <f>IF('Model Updates &amp; Corrections'!B1= "","N/A",'Model Updates &amp; Corrections'!B1)</f>
        <v>44840</v>
      </c>
    </row>
    <row r="7" spans="1:4">
      <c r="A7" s="3" t="s">
        <v>4</v>
      </c>
      <c r="B7" s="15" t="s">
        <v>5</v>
      </c>
      <c r="C7" s="163" t="str">
        <f>'Transmission &amp; Gen Outages'!B2</f>
        <v>Final</v>
      </c>
      <c r="D7" s="90">
        <f>IF('Transmission &amp; Gen Outages'!B1= "","N/A",'Transmission &amp; Gen Outages'!B1)</f>
        <v>44818</v>
      </c>
    </row>
    <row r="8" spans="1:4">
      <c r="A8" s="4" t="s">
        <v>29</v>
      </c>
      <c r="B8" s="17" t="s">
        <v>166</v>
      </c>
      <c r="C8" s="72" t="str">
        <f>'Temp. for Dynamic Ratings'!B2</f>
        <v>Final</v>
      </c>
      <c r="D8" s="90">
        <f>IF('Temp. for Dynamic Ratings'!B1 ="","N/A",'Temp. for Dynamic Ratings'!B1)</f>
        <v>44565</v>
      </c>
    </row>
    <row r="9" spans="1:4">
      <c r="A9" s="261" t="s">
        <v>6</v>
      </c>
      <c r="B9" s="261"/>
      <c r="C9" s="261"/>
      <c r="D9" s="261"/>
    </row>
    <row r="10" spans="1:4">
      <c r="A10" s="3" t="s">
        <v>7</v>
      </c>
      <c r="B10" s="16" t="s">
        <v>51</v>
      </c>
      <c r="C10" s="72" t="str">
        <f>'Gen Add. Ret. and Mothball'!B2</f>
        <v>Final</v>
      </c>
      <c r="D10" s="90">
        <f>IF('Gen Add. Ret. and Mothball'!B1= "","N/A",'Gen Add. Ret. and Mothball'!B1)</f>
        <v>44679</v>
      </c>
    </row>
    <row r="11" spans="1:4">
      <c r="A11" s="4" t="s">
        <v>8</v>
      </c>
      <c r="B11" s="17" t="s">
        <v>161</v>
      </c>
      <c r="C11" s="72" t="str">
        <f>'Renewable Generation Dispatch'!B2</f>
        <v>Final</v>
      </c>
      <c r="D11" s="13">
        <f>IF('Renewable Generation Dispatch'!B1= "","N/A",'Renewable Generation Dispatch'!B1)</f>
        <v>44666</v>
      </c>
    </row>
    <row r="12" spans="1:4">
      <c r="A12" s="3" t="s">
        <v>9</v>
      </c>
      <c r="B12" s="16" t="s">
        <v>59</v>
      </c>
      <c r="C12" s="72" t="str">
        <f>'Switchable Generation'!B2</f>
        <v>Final</v>
      </c>
      <c r="D12" s="13">
        <f>IF('Switchable Generation'!B1= "","N/A",'Switchable Generation'!B1)</f>
        <v>44679</v>
      </c>
    </row>
    <row r="13" spans="1:4">
      <c r="A13" s="4" t="s">
        <v>10</v>
      </c>
      <c r="B13" s="17" t="s">
        <v>162</v>
      </c>
      <c r="C13" s="72" t="str">
        <f>'DC Tie Modeling &amp; Dispatch'!B2</f>
        <v>Final</v>
      </c>
      <c r="D13" s="13">
        <f>IF('DC Tie Modeling &amp; Dispatch'!B1= "","N/A",'DC Tie Modeling &amp; Dispatch'!B1)</f>
        <v>44666</v>
      </c>
    </row>
    <row r="14" spans="1:4">
      <c r="A14" s="3" t="s">
        <v>11</v>
      </c>
      <c r="B14" s="15" t="s">
        <v>168</v>
      </c>
      <c r="C14" s="72" t="str">
        <f>'Reserve Requirement'!B2</f>
        <v>Final</v>
      </c>
      <c r="D14" s="13">
        <f>IF('Reserve Requirement'!B1= "","N/A",'Reserve Requirement'!B1)</f>
        <v>44565</v>
      </c>
    </row>
    <row r="15" spans="1:4">
      <c r="A15" s="4" t="s">
        <v>12</v>
      </c>
      <c r="B15" s="17" t="s">
        <v>167</v>
      </c>
      <c r="C15" s="72" t="str">
        <f>'Fuel Price Assumptions'!B2</f>
        <v>Final</v>
      </c>
      <c r="D15" s="90">
        <f>IF('Fuel Price Assumptions'!B1= "","N/A",'Fuel Price Assumptions'!B1)</f>
        <v>44663</v>
      </c>
    </row>
    <row r="16" spans="1:4">
      <c r="A16" s="260" t="s">
        <v>13</v>
      </c>
      <c r="B16" s="260"/>
      <c r="C16" s="260"/>
      <c r="D16" s="260"/>
    </row>
    <row r="17" spans="1:4" ht="90">
      <c r="A17" s="76">
        <v>3.3</v>
      </c>
      <c r="B17" s="77" t="s">
        <v>163</v>
      </c>
      <c r="C17" s="125" t="str">
        <f>'Reliability Case-Load Forecast'!B2</f>
        <v>Final</v>
      </c>
      <c r="D17" s="63">
        <f>IF('Reliability Case-Load Forecast'!B1= "","N/A",'Reliability Case-Load Forecast'!B1)</f>
        <v>44870</v>
      </c>
    </row>
    <row r="18" spans="1:4">
      <c r="A18" s="260" t="s">
        <v>86</v>
      </c>
      <c r="B18" s="260"/>
      <c r="C18" s="260"/>
      <c r="D18" s="260"/>
    </row>
    <row r="19" spans="1:4">
      <c r="A19" s="39" t="s">
        <v>135</v>
      </c>
      <c r="B19" s="40" t="s">
        <v>87</v>
      </c>
      <c r="C19" s="125" t="str">
        <f>'Sensitivity Analysis'!B2</f>
        <v>Final</v>
      </c>
      <c r="D19" s="90">
        <f>IF('Sensitivity Analysis'!B1 ="","N/A",'Sensitivity Analysis'!B1)</f>
        <v>44895</v>
      </c>
    </row>
  </sheetData>
  <mergeCells count="4">
    <mergeCell ref="A2:D2"/>
    <mergeCell ref="A9:D9"/>
    <mergeCell ref="A16:D16"/>
    <mergeCell ref="A18:D18"/>
  </mergeCells>
  <hyperlinks>
    <hyperlink ref="A3" location="'Start Cases'!A1" display="3.1.1" xr:uid="{00000000-0004-0000-0000-000000000000}"/>
    <hyperlink ref="A4" location="'RPG Projects Backed out'!A1" display="3.1.2" xr:uid="{00000000-0004-0000-0000-000001000000}"/>
    <hyperlink ref="A5" location="'Recently approved RPG project'!A1" display="3.1.2" xr:uid="{00000000-0004-0000-0000-000002000000}"/>
    <hyperlink ref="A6" location="'Model updates &amp; corrections'!A1" display="3.1.2" xr:uid="{00000000-0004-0000-0000-000003000000}"/>
    <hyperlink ref="A6:B6" location="'Model updates &amp; corrections'!A1" display="3.1.2" xr:uid="{00000000-0004-0000-0000-000004000000}"/>
    <hyperlink ref="A5:B5" location="'Recently approved RPG project'!A1" display="3.1.2" xr:uid="{00000000-0004-0000-0000-000005000000}"/>
    <hyperlink ref="A4:B4" location="'RPG Projects Backed out'!A1" display="3.1.2" xr:uid="{00000000-0004-0000-0000-000006000000}"/>
    <hyperlink ref="A3:B3" location="'Start Cases'!A1" display="3.1.1" xr:uid="{00000000-0004-0000-0000-000007000000}"/>
    <hyperlink ref="A7:B7" location="'Transmission &amp; Gen Outages'!A1" display="3.1.3" xr:uid="{00000000-0004-0000-0000-000008000000}"/>
    <hyperlink ref="A10:B10" location="'Gen add, ret. and mothball'!A1" display="3.2.1" xr:uid="{00000000-0004-0000-0000-000009000000}"/>
    <hyperlink ref="A11:B11" location="'Renewable Generation Dispatch'!A1" display="3.2.2" xr:uid="{00000000-0004-0000-0000-00000A000000}"/>
    <hyperlink ref="A12:B12" location="'Switchable Generation'!A1" display="3.2.3" xr:uid="{00000000-0004-0000-0000-00000B000000}"/>
    <hyperlink ref="A13:B13" location="'DC Tie modeling &amp; dispatch'!A1" display="3.2.4" xr:uid="{00000000-0004-0000-0000-00000C000000}"/>
    <hyperlink ref="A14:B14" location="'Reserve Requirement'!A1" display="3.2.5" xr:uid="{00000000-0004-0000-0000-00000D000000}"/>
    <hyperlink ref="A15:B15" location="'Fuel Price Assumptions'!A1" display="3.2.6" xr:uid="{00000000-0004-0000-0000-00000E000000}"/>
    <hyperlink ref="A17:B17" location="'Reliability case-Load Forecast'!A1" display="'Reliability case-Load Forecast'!A1" xr:uid="{00000000-0004-0000-0000-00000F000000}"/>
    <hyperlink ref="B8" location="'Temp. for Dynamic Ratings'!A1" display="Temperatures used in Dynamic Rating Calculation" xr:uid="{00000000-0004-0000-0000-000010000000}"/>
    <hyperlink ref="B12" location="'Switchable Generation'!A1" display="Switchable Generation " xr:uid="{00000000-0004-0000-0000-000011000000}"/>
    <hyperlink ref="A19:B19" location="'Sensitivity Analysis'!A1" display="5.2.2" xr:uid="{00000000-0004-0000-0000-000012000000}"/>
    <hyperlink ref="B5" location="'Recently Approved RPG Projects'!A1" display="Recently approved RPG projects" xr:uid="{00000000-0004-0000-0000-000013000000}"/>
    <hyperlink ref="A17" location="'Reliability Case-Load Forecast'!A1" display="'Reliability Case-Load Forecast'!A1" xr:uid="{00000000-0004-0000-0000-000014000000}"/>
    <hyperlink ref="B4" location="'RPG Projects Moved or Removed'!A1" display="RPG Projects Backed out for lack of approval or Moved Due to ISD Change" xr:uid="{A3FBE779-5214-4B3C-B059-07023FDFC398}"/>
    <hyperlink ref="B10" location="'Gen Add. Ret. and Mothball'!A1" display="Generation Additions, Retirements and Mothballs" xr:uid="{B7F993AA-5641-4BA0-8EC5-36ED839348A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P18"/>
  <sheetViews>
    <sheetView workbookViewId="0">
      <selection activeCell="A16" sqref="A16"/>
    </sheetView>
  </sheetViews>
  <sheetFormatPr defaultRowHeight="15"/>
  <cols>
    <col min="1" max="1" width="53.28515625" bestFit="1" customWidth="1"/>
    <col min="2" max="2" width="27.140625" bestFit="1" customWidth="1"/>
    <col min="3" max="3" width="14.28515625" customWidth="1"/>
    <col min="5" max="5" width="14.5703125" customWidth="1"/>
  </cols>
  <sheetData>
    <row r="1" spans="1:16">
      <c r="A1" t="s">
        <v>16</v>
      </c>
      <c r="B1" s="69">
        <v>44679</v>
      </c>
      <c r="D1" s="2" t="s">
        <v>17</v>
      </c>
    </row>
    <row r="2" spans="1:16">
      <c r="A2" t="s">
        <v>18</v>
      </c>
      <c r="B2" t="s">
        <v>420</v>
      </c>
    </row>
    <row r="3" spans="1:16" s="22" customFormat="1"/>
    <row r="4" spans="1:16" ht="15.75" thickBot="1">
      <c r="A4" t="s">
        <v>140</v>
      </c>
    </row>
    <row r="5" spans="1:16" s="22" customFormat="1" ht="30.75" thickBot="1">
      <c r="A5" s="133" t="s">
        <v>38</v>
      </c>
      <c r="B5" s="132" t="s">
        <v>39</v>
      </c>
      <c r="C5" s="132" t="s">
        <v>40</v>
      </c>
      <c r="D5" s="132" t="s">
        <v>41</v>
      </c>
      <c r="E5" s="132" t="s">
        <v>42</v>
      </c>
      <c r="F5" s="132" t="s">
        <v>43</v>
      </c>
      <c r="G5" s="132">
        <v>2022</v>
      </c>
      <c r="H5" s="132">
        <v>2023</v>
      </c>
      <c r="I5" s="132">
        <v>2024</v>
      </c>
      <c r="J5" s="132">
        <v>2025</v>
      </c>
      <c r="K5" s="132">
        <v>2026</v>
      </c>
      <c r="L5" s="132">
        <v>2027</v>
      </c>
      <c r="M5" s="132">
        <v>2028</v>
      </c>
      <c r="N5" s="132">
        <v>2029</v>
      </c>
      <c r="O5" s="75">
        <v>2030</v>
      </c>
      <c r="P5" s="75">
        <v>2031</v>
      </c>
    </row>
    <row r="6" spans="1:16" s="22" customFormat="1">
      <c r="A6" s="112" t="s">
        <v>427</v>
      </c>
      <c r="B6" s="82" t="s">
        <v>432</v>
      </c>
      <c r="C6" s="82" t="s">
        <v>437</v>
      </c>
      <c r="D6" s="82" t="s">
        <v>438</v>
      </c>
      <c r="E6" s="82" t="s">
        <v>439</v>
      </c>
      <c r="F6" s="82">
        <v>2017</v>
      </c>
      <c r="G6" s="82">
        <v>-54</v>
      </c>
      <c r="H6" s="82">
        <v>-54</v>
      </c>
      <c r="I6" s="82">
        <v>-54</v>
      </c>
      <c r="J6" s="82">
        <v>-54</v>
      </c>
      <c r="K6" s="82">
        <v>-54</v>
      </c>
      <c r="L6" s="82">
        <v>-54</v>
      </c>
      <c r="M6" s="82">
        <v>-54</v>
      </c>
      <c r="N6" s="82">
        <v>-54</v>
      </c>
      <c r="O6" s="82">
        <v>-54</v>
      </c>
      <c r="P6" s="113">
        <v>-54</v>
      </c>
    </row>
    <row r="7" spans="1:16" s="22" customFormat="1">
      <c r="A7" s="114" t="s">
        <v>428</v>
      </c>
      <c r="B7" s="12" t="s">
        <v>433</v>
      </c>
      <c r="C7" s="12" t="s">
        <v>437</v>
      </c>
      <c r="D7" s="12" t="s">
        <v>438</v>
      </c>
      <c r="E7" s="82" t="s">
        <v>439</v>
      </c>
      <c r="F7" s="12">
        <v>2017</v>
      </c>
      <c r="G7" s="82">
        <v>-54</v>
      </c>
      <c r="H7" s="82">
        <v>-54</v>
      </c>
      <c r="I7" s="82">
        <v>-54</v>
      </c>
      <c r="J7" s="82">
        <v>-54</v>
      </c>
      <c r="K7" s="82">
        <v>-54</v>
      </c>
      <c r="L7" s="82">
        <v>-54</v>
      </c>
      <c r="M7" s="82">
        <v>-54</v>
      </c>
      <c r="N7" s="82">
        <v>-54</v>
      </c>
      <c r="O7" s="82">
        <v>-54</v>
      </c>
      <c r="P7" s="113">
        <v>-54</v>
      </c>
    </row>
    <row r="8" spans="1:16" s="22" customFormat="1">
      <c r="A8" s="115" t="s">
        <v>429</v>
      </c>
      <c r="B8" s="129" t="s">
        <v>434</v>
      </c>
      <c r="C8" s="129" t="s">
        <v>437</v>
      </c>
      <c r="D8" s="129" t="s">
        <v>438</v>
      </c>
      <c r="E8" s="82" t="s">
        <v>439</v>
      </c>
      <c r="F8" s="12">
        <v>2017</v>
      </c>
      <c r="G8" s="82">
        <v>-54</v>
      </c>
      <c r="H8" s="82">
        <v>-54</v>
      </c>
      <c r="I8" s="82">
        <v>-54</v>
      </c>
      <c r="J8" s="82">
        <v>-54</v>
      </c>
      <c r="K8" s="82">
        <v>-54</v>
      </c>
      <c r="L8" s="82">
        <v>-54</v>
      </c>
      <c r="M8" s="82">
        <v>-54</v>
      </c>
      <c r="N8" s="82">
        <v>-54</v>
      </c>
      <c r="O8" s="82">
        <v>-54</v>
      </c>
      <c r="P8" s="113">
        <v>-54</v>
      </c>
    </row>
    <row r="9" spans="1:16" s="22" customFormat="1">
      <c r="A9" s="115" t="s">
        <v>430</v>
      </c>
      <c r="B9" s="129" t="s">
        <v>435</v>
      </c>
      <c r="C9" s="129" t="s">
        <v>437</v>
      </c>
      <c r="D9" s="129" t="s">
        <v>440</v>
      </c>
      <c r="E9" s="82" t="s">
        <v>439</v>
      </c>
      <c r="F9" s="12">
        <v>2017</v>
      </c>
      <c r="G9" s="12">
        <v>-190</v>
      </c>
      <c r="H9" s="12">
        <v>-190</v>
      </c>
      <c r="I9" s="12">
        <v>-190</v>
      </c>
      <c r="J9" s="12">
        <v>-190</v>
      </c>
      <c r="K9" s="12">
        <v>-190</v>
      </c>
      <c r="L9" s="12">
        <v>-190</v>
      </c>
      <c r="M9" s="12">
        <v>-190</v>
      </c>
      <c r="N9" s="12">
        <v>-190</v>
      </c>
      <c r="O9" s="12">
        <v>-190</v>
      </c>
      <c r="P9" s="38">
        <v>-190</v>
      </c>
    </row>
    <row r="10" spans="1:16" s="22" customFormat="1" ht="15.75" thickBot="1">
      <c r="A10" s="115" t="s">
        <v>431</v>
      </c>
      <c r="B10" s="129" t="s">
        <v>436</v>
      </c>
      <c r="C10" s="129" t="s">
        <v>437</v>
      </c>
      <c r="D10" s="129" t="s">
        <v>440</v>
      </c>
      <c r="E10" s="82" t="s">
        <v>439</v>
      </c>
      <c r="F10" s="12">
        <v>2017</v>
      </c>
      <c r="G10" s="12">
        <v>-190</v>
      </c>
      <c r="H10" s="12">
        <v>-190</v>
      </c>
      <c r="I10" s="12">
        <v>-190</v>
      </c>
      <c r="J10" s="12">
        <v>-190</v>
      </c>
      <c r="K10" s="12">
        <v>-190</v>
      </c>
      <c r="L10" s="12">
        <v>-190</v>
      </c>
      <c r="M10" s="12">
        <v>-190</v>
      </c>
      <c r="N10" s="12">
        <v>-190</v>
      </c>
      <c r="O10" s="12">
        <v>-190</v>
      </c>
      <c r="P10" s="38">
        <v>-190</v>
      </c>
    </row>
    <row r="11" spans="1:16" s="22" customFormat="1" ht="15.75" thickBot="1">
      <c r="A11" s="83" t="s">
        <v>116</v>
      </c>
      <c r="B11" s="84" t="s">
        <v>117</v>
      </c>
      <c r="C11" s="84"/>
      <c r="D11" s="84"/>
      <c r="E11" s="84"/>
      <c r="F11" s="84"/>
      <c r="G11" s="84">
        <f>SUM(G6:G10)</f>
        <v>-542</v>
      </c>
      <c r="H11" s="84">
        <f t="shared" ref="H11:P11" si="0">SUM(H6:H10)</f>
        <v>-542</v>
      </c>
      <c r="I11" s="84">
        <f t="shared" si="0"/>
        <v>-542</v>
      </c>
      <c r="J11" s="84">
        <f t="shared" si="0"/>
        <v>-542</v>
      </c>
      <c r="K11" s="84">
        <f t="shared" si="0"/>
        <v>-542</v>
      </c>
      <c r="L11" s="84">
        <f t="shared" si="0"/>
        <v>-542</v>
      </c>
      <c r="M11" s="84">
        <f t="shared" si="0"/>
        <v>-542</v>
      </c>
      <c r="N11" s="84">
        <f t="shared" si="0"/>
        <v>-542</v>
      </c>
      <c r="O11" s="84">
        <f t="shared" si="0"/>
        <v>-542</v>
      </c>
      <c r="P11" s="85">
        <f t="shared" si="0"/>
        <v>-542</v>
      </c>
    </row>
    <row r="12" spans="1:16" s="22" customFormat="1"/>
    <row r="13" spans="1:16" s="22" customFormat="1"/>
    <row r="14" spans="1:16" s="22" customFormat="1"/>
    <row r="15" spans="1:16" s="22" customFormat="1" ht="15" customHeight="1">
      <c r="A15" s="117"/>
      <c r="B15" s="117"/>
      <c r="C15" s="117"/>
      <c r="D15" s="117"/>
    </row>
    <row r="16" spans="1:16" s="22" customFormat="1">
      <c r="A16" s="117"/>
      <c r="B16" s="117"/>
      <c r="C16" s="117"/>
      <c r="D16" s="117"/>
    </row>
    <row r="17" spans="1:4" s="22" customFormat="1" ht="13.5" customHeight="1">
      <c r="A17" s="117"/>
      <c r="B17" s="117"/>
      <c r="C17" s="117"/>
      <c r="D17" s="117"/>
    </row>
    <row r="18" spans="1:4" ht="11.25" customHeight="1">
      <c r="A18" s="117"/>
      <c r="B18" s="117"/>
      <c r="C18" s="117"/>
      <c r="D18" s="117"/>
    </row>
  </sheetData>
  <hyperlinks>
    <hyperlink ref="D1" location="Index!A1" display="Back" xr:uid="{00000000-0004-0000-09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D19"/>
  <sheetViews>
    <sheetView workbookViewId="0">
      <selection activeCell="D30" sqref="D30"/>
    </sheetView>
  </sheetViews>
  <sheetFormatPr defaultRowHeight="15"/>
  <cols>
    <col min="1" max="1" width="17.85546875" bestFit="1" customWidth="1"/>
    <col min="2" max="2" width="28" customWidth="1"/>
    <col min="3" max="3" width="23.28515625" bestFit="1" customWidth="1"/>
  </cols>
  <sheetData>
    <row r="1" spans="1:4">
      <c r="A1" t="s">
        <v>16</v>
      </c>
      <c r="B1" s="69">
        <v>44666</v>
      </c>
      <c r="C1" s="13"/>
      <c r="D1" s="2" t="s">
        <v>17</v>
      </c>
    </row>
    <row r="2" spans="1:4">
      <c r="A2" t="s">
        <v>18</v>
      </c>
      <c r="B2" s="23" t="s">
        <v>420</v>
      </c>
    </row>
    <row r="4" spans="1:4" s="22" customFormat="1" ht="15.75" thickBot="1">
      <c r="A4" s="47" t="s">
        <v>89</v>
      </c>
    </row>
    <row r="5" spans="1:4">
      <c r="A5" s="302" t="s">
        <v>138</v>
      </c>
      <c r="B5" s="303"/>
      <c r="C5" s="304"/>
    </row>
    <row r="6" spans="1:4">
      <c r="A6" s="48" t="s">
        <v>45</v>
      </c>
      <c r="B6" s="12">
        <v>600</v>
      </c>
      <c r="C6" s="38" t="s">
        <v>421</v>
      </c>
    </row>
    <row r="7" spans="1:4">
      <c r="A7" s="48" t="s">
        <v>46</v>
      </c>
      <c r="B7" s="12">
        <v>220</v>
      </c>
      <c r="C7" s="38" t="s">
        <v>421</v>
      </c>
    </row>
    <row r="8" spans="1:4">
      <c r="A8" s="48" t="s">
        <v>47</v>
      </c>
      <c r="B8" s="12">
        <v>0</v>
      </c>
      <c r="C8" s="38"/>
    </row>
    <row r="9" spans="1:4">
      <c r="A9" s="48" t="s">
        <v>48</v>
      </c>
      <c r="B9" s="12">
        <v>0</v>
      </c>
      <c r="C9" s="38"/>
    </row>
    <row r="10" spans="1:4" ht="15.75" thickBot="1"/>
    <row r="11" spans="1:4" ht="15" customHeight="1">
      <c r="A11" s="302" t="s">
        <v>139</v>
      </c>
      <c r="B11" s="303"/>
      <c r="C11" s="304"/>
      <c r="D11" s="27"/>
    </row>
    <row r="12" spans="1:4">
      <c r="A12" s="48" t="s">
        <v>45</v>
      </c>
      <c r="B12" s="12">
        <v>0</v>
      </c>
      <c r="C12" s="38"/>
      <c r="D12" s="27"/>
    </row>
    <row r="13" spans="1:4">
      <c r="A13" s="48" t="s">
        <v>46</v>
      </c>
      <c r="B13" s="12">
        <v>0</v>
      </c>
      <c r="C13" s="38"/>
      <c r="D13" s="27"/>
    </row>
    <row r="14" spans="1:4">
      <c r="A14" s="48" t="s">
        <v>47</v>
      </c>
      <c r="B14" s="12">
        <v>0</v>
      </c>
      <c r="C14" s="38"/>
    </row>
    <row r="15" spans="1:4">
      <c r="A15" s="48" t="s">
        <v>48</v>
      </c>
      <c r="B15" s="12">
        <v>0</v>
      </c>
      <c r="C15" s="38"/>
    </row>
    <row r="16" spans="1:4" s="22" customFormat="1">
      <c r="A16" s="130"/>
      <c r="B16" s="24"/>
      <c r="C16" s="24"/>
    </row>
    <row r="17" spans="1:3">
      <c r="A17" s="305" t="s">
        <v>49</v>
      </c>
      <c r="B17" s="305"/>
      <c r="C17" s="305"/>
    </row>
    <row r="18" spans="1:3">
      <c r="A18" s="305"/>
      <c r="B18" s="305"/>
      <c r="C18" s="305"/>
    </row>
    <row r="19" spans="1:3">
      <c r="A19" s="305"/>
      <c r="B19" s="305"/>
      <c r="C19" s="305"/>
    </row>
  </sheetData>
  <mergeCells count="3">
    <mergeCell ref="A5:C5"/>
    <mergeCell ref="A17:C19"/>
    <mergeCell ref="A11:C11"/>
  </mergeCells>
  <hyperlinks>
    <hyperlink ref="D1" location="Index!A1" display="Back" xr:uid="{00000000-0004-0000-0A00-000000000000}"/>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G10"/>
  <sheetViews>
    <sheetView workbookViewId="0">
      <selection activeCell="B5" sqref="B5"/>
    </sheetView>
  </sheetViews>
  <sheetFormatPr defaultRowHeight="15"/>
  <cols>
    <col min="1" max="1" width="18.140625" customWidth="1"/>
    <col min="2" max="2" width="32.85546875" customWidth="1"/>
    <col min="3" max="3" width="23.28515625" bestFit="1" customWidth="1"/>
  </cols>
  <sheetData>
    <row r="1" spans="1:7">
      <c r="A1" t="s">
        <v>16</v>
      </c>
      <c r="B1" s="69">
        <v>44565</v>
      </c>
      <c r="D1" s="2" t="s">
        <v>17</v>
      </c>
    </row>
    <row r="2" spans="1:7">
      <c r="A2" t="s">
        <v>18</v>
      </c>
      <c r="B2" s="23" t="s">
        <v>420</v>
      </c>
    </row>
    <row r="4" spans="1:7" s="22" customFormat="1"/>
    <row r="5" spans="1:7" ht="15" customHeight="1">
      <c r="A5" s="52" t="s">
        <v>90</v>
      </c>
      <c r="B5" s="12" t="s">
        <v>487</v>
      </c>
      <c r="C5" s="22"/>
      <c r="D5" s="22"/>
      <c r="E5" s="22"/>
      <c r="F5" s="22"/>
      <c r="G5" s="22"/>
    </row>
    <row r="6" spans="1:7" ht="7.5" customHeight="1">
      <c r="A6" s="306" t="s">
        <v>112</v>
      </c>
      <c r="B6" s="307"/>
      <c r="C6" s="308"/>
      <c r="D6" s="308"/>
      <c r="E6" s="308"/>
      <c r="F6" s="308"/>
      <c r="G6" s="308"/>
    </row>
    <row r="7" spans="1:7" ht="7.5" customHeight="1">
      <c r="A7" s="307"/>
      <c r="B7" s="307"/>
      <c r="C7" s="308"/>
      <c r="D7" s="308"/>
      <c r="E7" s="308"/>
      <c r="F7" s="308"/>
      <c r="G7" s="308"/>
    </row>
    <row r="8" spans="1:7" s="22" customFormat="1" ht="7.5" customHeight="1">
      <c r="A8" s="307"/>
      <c r="B8" s="307"/>
      <c r="C8" s="308"/>
      <c r="D8" s="308"/>
      <c r="E8" s="308"/>
      <c r="F8" s="308"/>
      <c r="G8" s="308"/>
    </row>
    <row r="9" spans="1:7" s="22" customFormat="1" ht="7.5" customHeight="1">
      <c r="A9" s="307"/>
      <c r="B9" s="307"/>
      <c r="C9" s="308"/>
      <c r="D9" s="308"/>
      <c r="E9" s="308"/>
      <c r="F9" s="308"/>
      <c r="G9" s="308"/>
    </row>
    <row r="10" spans="1:7">
      <c r="C10" s="22"/>
      <c r="D10" s="22"/>
      <c r="E10" s="22"/>
      <c r="F10" s="22"/>
      <c r="G10" s="22"/>
    </row>
  </sheetData>
  <mergeCells count="1">
    <mergeCell ref="A6:G9"/>
  </mergeCells>
  <hyperlinks>
    <hyperlink ref="D1" location="Index!A1" display="Back" xr:uid="{00000000-0004-0000-0B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N22"/>
  <sheetViews>
    <sheetView workbookViewId="0">
      <selection activeCell="C20" sqref="C20"/>
    </sheetView>
  </sheetViews>
  <sheetFormatPr defaultRowHeight="15"/>
  <cols>
    <col min="1" max="1" width="18.140625" customWidth="1"/>
    <col min="2" max="2" width="25.28515625" customWidth="1"/>
    <col min="3" max="13" width="8.7109375" customWidth="1"/>
  </cols>
  <sheetData>
    <row r="1" spans="1:14">
      <c r="A1" t="s">
        <v>16</v>
      </c>
      <c r="B1" s="69">
        <v>44663</v>
      </c>
      <c r="C1" s="11"/>
      <c r="D1" s="2" t="s">
        <v>17</v>
      </c>
    </row>
    <row r="2" spans="1:14">
      <c r="A2" t="s">
        <v>18</v>
      </c>
      <c r="B2" s="23" t="s">
        <v>420</v>
      </c>
    </row>
    <row r="3" spans="1:14" ht="15.75" customHeight="1">
      <c r="A3" t="s">
        <v>58</v>
      </c>
      <c r="B3" s="21"/>
      <c r="C3" s="21"/>
      <c r="D3" s="21"/>
      <c r="E3" s="21"/>
      <c r="F3" s="21"/>
      <c r="G3" s="21"/>
      <c r="H3" s="21"/>
      <c r="I3" s="21"/>
      <c r="J3" s="21"/>
      <c r="K3" s="21"/>
      <c r="L3" s="21"/>
      <c r="M3" s="21"/>
    </row>
    <row r="4" spans="1:14" s="19" customFormat="1" ht="15.75" thickBot="1">
      <c r="B4" s="20"/>
      <c r="C4" s="20"/>
      <c r="D4" s="20"/>
      <c r="E4" s="20"/>
      <c r="F4" s="20"/>
      <c r="G4" s="20"/>
      <c r="H4" s="20"/>
      <c r="I4" s="20"/>
      <c r="J4" s="20"/>
      <c r="K4" s="20"/>
      <c r="L4" s="20"/>
      <c r="M4" s="20"/>
    </row>
    <row r="5" spans="1:14" ht="15.75" thickBot="1">
      <c r="B5" s="309" t="s">
        <v>85</v>
      </c>
      <c r="C5" s="310"/>
      <c r="D5" s="310"/>
      <c r="E5" s="310"/>
      <c r="F5" s="310"/>
      <c r="G5" s="310"/>
      <c r="H5" s="310"/>
      <c r="I5" s="310"/>
      <c r="J5" s="310"/>
      <c r="K5" s="310"/>
      <c r="L5" s="310"/>
      <c r="M5" s="311"/>
    </row>
    <row r="6" spans="1:14">
      <c r="A6" s="32" t="s">
        <v>70</v>
      </c>
      <c r="B6" s="33" t="s">
        <v>73</v>
      </c>
      <c r="C6" s="33" t="s">
        <v>74</v>
      </c>
      <c r="D6" s="33" t="s">
        <v>75</v>
      </c>
      <c r="E6" s="33" t="s">
        <v>76</v>
      </c>
      <c r="F6" s="33" t="s">
        <v>77</v>
      </c>
      <c r="G6" s="33" t="s">
        <v>78</v>
      </c>
      <c r="H6" s="33" t="s">
        <v>79</v>
      </c>
      <c r="I6" s="33" t="s">
        <v>80</v>
      </c>
      <c r="J6" s="33" t="s">
        <v>81</v>
      </c>
      <c r="K6" s="33" t="s">
        <v>82</v>
      </c>
      <c r="L6" s="33" t="s">
        <v>83</v>
      </c>
      <c r="M6" s="36" t="s">
        <v>84</v>
      </c>
      <c r="N6" s="37" t="s">
        <v>60</v>
      </c>
    </row>
    <row r="7" spans="1:14">
      <c r="A7" s="34">
        <v>2022</v>
      </c>
      <c r="B7" s="244">
        <v>4.1489152584033775</v>
      </c>
      <c r="C7" s="244">
        <v>3.9768686465031315</v>
      </c>
      <c r="D7" s="244">
        <v>3.707715385177671</v>
      </c>
      <c r="E7" s="244">
        <v>3.778087109296298</v>
      </c>
      <c r="F7" s="244">
        <v>3.8465516143450218</v>
      </c>
      <c r="G7" s="244">
        <v>3.925283052630856</v>
      </c>
      <c r="H7" s="244">
        <v>3.8145341677170266</v>
      </c>
      <c r="I7" s="244">
        <v>3.8347285455414459</v>
      </c>
      <c r="J7" s="244">
        <v>3.8513355743731195</v>
      </c>
      <c r="K7" s="244">
        <v>4.0474020873360379</v>
      </c>
      <c r="L7" s="244">
        <v>4.0516332704300329</v>
      </c>
      <c r="M7" s="244">
        <v>4.2487172882459801</v>
      </c>
      <c r="N7" s="241">
        <f>AVERAGE(B7:M7)</f>
        <v>3.9359809999999995</v>
      </c>
    </row>
    <row r="8" spans="1:14">
      <c r="A8" s="34">
        <f>+A7+1</f>
        <v>2023</v>
      </c>
      <c r="B8" s="245">
        <v>3.838139345111613</v>
      </c>
      <c r="C8" s="245">
        <v>3.6789799433884744</v>
      </c>
      <c r="D8" s="245">
        <v>3.4299876989539841</v>
      </c>
      <c r="E8" s="245">
        <v>3.4950882050624132</v>
      </c>
      <c r="F8" s="245">
        <v>3.5584243529962283</v>
      </c>
      <c r="G8" s="245">
        <v>3.6312583860293288</v>
      </c>
      <c r="H8" s="245">
        <v>3.5288051841341943</v>
      </c>
      <c r="I8" s="245">
        <v>3.5474868951961311</v>
      </c>
      <c r="J8" s="245">
        <v>3.5628499688658444</v>
      </c>
      <c r="K8" s="245">
        <v>3.7442300527655119</v>
      </c>
      <c r="L8" s="245">
        <v>3.7481442976459154</v>
      </c>
      <c r="M8" s="245">
        <v>3.9304656698503604</v>
      </c>
      <c r="N8" s="242">
        <f>AVERAGE(B8:M8)</f>
        <v>3.6411549999999999</v>
      </c>
    </row>
    <row r="9" spans="1:14">
      <c r="A9" s="34">
        <f t="shared" ref="A9:A13" si="0">+A8+1</f>
        <v>2024</v>
      </c>
      <c r="B9" s="245">
        <v>3.5672547699739239</v>
      </c>
      <c r="C9" s="245">
        <v>3.419328370244278</v>
      </c>
      <c r="D9" s="245">
        <v>3.1879092653655783</v>
      </c>
      <c r="E9" s="245">
        <v>3.2484151694148373</v>
      </c>
      <c r="F9" s="245">
        <v>3.3072812384950119</v>
      </c>
      <c r="G9" s="245">
        <v>3.3749748599068243</v>
      </c>
      <c r="H9" s="245">
        <v>3.279752503369664</v>
      </c>
      <c r="I9" s="245">
        <v>3.2971157142655496</v>
      </c>
      <c r="J9" s="245">
        <v>3.3113945074259767</v>
      </c>
      <c r="K9" s="245">
        <v>3.4799733190038933</v>
      </c>
      <c r="L9" s="245">
        <v>3.4836113080045399</v>
      </c>
      <c r="M9" s="245">
        <v>3.6530649745299235</v>
      </c>
      <c r="N9" s="242">
        <f t="shared" ref="N9:N12" si="1">AVERAGE(B9:M9)</f>
        <v>3.3841730000000005</v>
      </c>
    </row>
    <row r="10" spans="1:14">
      <c r="A10" s="34">
        <f t="shared" si="0"/>
        <v>2025</v>
      </c>
      <c r="B10" s="245">
        <v>3.4518519663298002</v>
      </c>
      <c r="C10" s="245">
        <v>3.3087110732046927</v>
      </c>
      <c r="D10" s="245">
        <v>3.0847785133702685</v>
      </c>
      <c r="E10" s="245">
        <v>3.1433270156036888</v>
      </c>
      <c r="F10" s="245">
        <v>3.200288732500066</v>
      </c>
      <c r="G10" s="245">
        <v>3.2657924251841908</v>
      </c>
      <c r="H10" s="245">
        <v>3.1736505682531937</v>
      </c>
      <c r="I10" s="245">
        <v>3.1904520689974762</v>
      </c>
      <c r="J10" s="245">
        <v>3.2042689347460351</v>
      </c>
      <c r="K10" s="245">
        <v>3.3673941219697743</v>
      </c>
      <c r="L10" s="245">
        <v>3.3709144198725394</v>
      </c>
      <c r="M10" s="245">
        <v>3.5348861599682757</v>
      </c>
      <c r="N10" s="242">
        <f t="shared" si="1"/>
        <v>3.2746930000000005</v>
      </c>
    </row>
    <row r="11" spans="1:14">
      <c r="A11" s="34">
        <f t="shared" si="0"/>
        <v>2026</v>
      </c>
      <c r="B11" s="245">
        <v>3.5097620798354714</v>
      </c>
      <c r="C11" s="245">
        <v>3.3642197785824854</v>
      </c>
      <c r="D11" s="245">
        <v>3.1365304064385762</v>
      </c>
      <c r="E11" s="245">
        <v>3.1960611496380045</v>
      </c>
      <c r="F11" s="245">
        <v>3.2539784867414832</v>
      </c>
      <c r="G11" s="245">
        <v>3.3205811043839719</v>
      </c>
      <c r="H11" s="245">
        <v>3.22689342641385</v>
      </c>
      <c r="I11" s="245">
        <v>3.2439767981145513</v>
      </c>
      <c r="J11" s="245">
        <v>3.2580254629876375</v>
      </c>
      <c r="K11" s="245">
        <v>3.423887325538101</v>
      </c>
      <c r="L11" s="245">
        <v>3.4274666818399839</v>
      </c>
      <c r="M11" s="245">
        <v>3.5941892994858846</v>
      </c>
      <c r="N11" s="242">
        <f t="shared" si="1"/>
        <v>3.3296310000000005</v>
      </c>
    </row>
    <row r="12" spans="1:14">
      <c r="A12" s="34">
        <f t="shared" si="0"/>
        <v>2027</v>
      </c>
      <c r="B12" s="245">
        <v>3.7164772991580373</v>
      </c>
      <c r="C12" s="245">
        <v>3.5623629613852335</v>
      </c>
      <c r="D12" s="245">
        <v>3.3212633188499043</v>
      </c>
      <c r="E12" s="245">
        <v>3.3843002571579999</v>
      </c>
      <c r="F12" s="245">
        <v>3.4456287642409791</v>
      </c>
      <c r="G12" s="245">
        <v>3.5161540907167885</v>
      </c>
      <c r="H12" s="245">
        <v>3.4169484692340046</v>
      </c>
      <c r="I12" s="245">
        <v>3.4350380039872297</v>
      </c>
      <c r="J12" s="245">
        <v>3.4499140961258599</v>
      </c>
      <c r="K12" s="245">
        <v>3.6255447608100502</v>
      </c>
      <c r="L12" s="245">
        <v>3.6293349312372629</v>
      </c>
      <c r="M12" s="245">
        <v>3.8058770470966494</v>
      </c>
      <c r="N12" s="242">
        <f t="shared" si="1"/>
        <v>3.5257369999999995</v>
      </c>
    </row>
    <row r="13" spans="1:14" ht="15.75" thickBot="1">
      <c r="A13" s="35">
        <f t="shared" si="0"/>
        <v>2028</v>
      </c>
      <c r="B13" s="246">
        <v>4.0266597544807512</v>
      </c>
      <c r="C13" s="246">
        <v>3.8596828159592138</v>
      </c>
      <c r="D13" s="246">
        <v>3.5984606560292596</v>
      </c>
      <c r="E13" s="246">
        <v>3.666758746424807</v>
      </c>
      <c r="F13" s="246">
        <v>3.7332058175072445</v>
      </c>
      <c r="G13" s="246">
        <v>3.8096172875453083</v>
      </c>
      <c r="H13" s="246">
        <v>3.7021318244877301</v>
      </c>
      <c r="I13" s="246">
        <v>3.7217311374136011</v>
      </c>
      <c r="J13" s="246">
        <v>3.7378488092562732</v>
      </c>
      <c r="K13" s="246">
        <v>3.9281378577853059</v>
      </c>
      <c r="L13" s="246">
        <v>3.9322443612006071</v>
      </c>
      <c r="M13" s="246">
        <v>4.123520931909896</v>
      </c>
      <c r="N13" s="243">
        <f>AVERAGE(B13:M13)</f>
        <v>3.8200000000000003</v>
      </c>
    </row>
    <row r="14" spans="1:14">
      <c r="B14" s="22"/>
      <c r="C14" s="22"/>
      <c r="D14" s="19"/>
      <c r="E14" s="19"/>
      <c r="F14" s="19"/>
      <c r="G14" s="19"/>
      <c r="H14" s="19"/>
      <c r="I14" s="19"/>
      <c r="J14" s="19"/>
      <c r="K14" s="19"/>
      <c r="L14" s="19"/>
      <c r="M14" s="19"/>
    </row>
    <row r="15" spans="1:14">
      <c r="B15" s="22"/>
      <c r="C15" s="22"/>
    </row>
    <row r="16" spans="1:14">
      <c r="B16" s="22"/>
      <c r="C16" s="22"/>
    </row>
    <row r="17" spans="2:3">
      <c r="B17" s="22"/>
      <c r="C17" s="22"/>
    </row>
    <row r="18" spans="2:3">
      <c r="B18" s="22"/>
      <c r="C18" s="22"/>
    </row>
    <row r="19" spans="2:3">
      <c r="B19" s="22"/>
      <c r="C19" s="22"/>
    </row>
    <row r="20" spans="2:3">
      <c r="B20" s="22"/>
      <c r="C20" s="22"/>
    </row>
    <row r="21" spans="2:3">
      <c r="B21" s="22"/>
      <c r="C21" s="22"/>
    </row>
    <row r="22" spans="2:3">
      <c r="B22" s="22"/>
      <c r="C22" s="22"/>
    </row>
  </sheetData>
  <mergeCells count="1">
    <mergeCell ref="B5:M5"/>
  </mergeCells>
  <hyperlinks>
    <hyperlink ref="D1" location="Index!A1" display="Back"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K49"/>
  <sheetViews>
    <sheetView workbookViewId="0">
      <selection activeCell="C1" sqref="C1"/>
    </sheetView>
  </sheetViews>
  <sheetFormatPr defaultRowHeight="15"/>
  <cols>
    <col min="1" max="1" width="17.28515625" bestFit="1" customWidth="1"/>
    <col min="2" max="2" width="28.28515625" customWidth="1"/>
    <col min="3" max="3" width="14.7109375" customWidth="1"/>
    <col min="4" max="4" width="14" customWidth="1"/>
    <col min="5" max="5" width="14.85546875" customWidth="1"/>
    <col min="6" max="6" width="15.42578125" customWidth="1"/>
    <col min="7" max="7" width="16.42578125" customWidth="1"/>
    <col min="8" max="8" width="14.42578125" customWidth="1"/>
    <col min="9" max="9" width="16.7109375" customWidth="1"/>
    <col min="10" max="10" width="31.42578125" customWidth="1"/>
  </cols>
  <sheetData>
    <row r="1" spans="1:11">
      <c r="A1" s="72" t="s">
        <v>113</v>
      </c>
      <c r="B1" s="69">
        <v>44870</v>
      </c>
      <c r="C1" s="2" t="s">
        <v>17</v>
      </c>
    </row>
    <row r="2" spans="1:11">
      <c r="A2" t="s">
        <v>18</v>
      </c>
      <c r="B2" s="23" t="s">
        <v>420</v>
      </c>
    </row>
    <row r="3" spans="1:11" s="22" customFormat="1">
      <c r="B3" s="23"/>
    </row>
    <row r="4" spans="1:11" s="22" customFormat="1" ht="15.75" thickBot="1">
      <c r="B4" s="23"/>
    </row>
    <row r="5" spans="1:11" s="22" customFormat="1">
      <c r="A5" s="318" t="s">
        <v>489</v>
      </c>
      <c r="B5" s="313"/>
      <c r="C5" s="313"/>
      <c r="D5" s="313"/>
      <c r="E5" s="313"/>
      <c r="F5" s="313"/>
      <c r="G5" s="313"/>
      <c r="H5" s="313"/>
      <c r="I5" s="313"/>
      <c r="J5" s="314"/>
    </row>
    <row r="6" spans="1:11" s="22" customFormat="1" ht="15.75">
      <c r="A6" s="93" t="s">
        <v>70</v>
      </c>
      <c r="B6" s="93" t="s">
        <v>21</v>
      </c>
      <c r="C6" s="93" t="s">
        <v>22</v>
      </c>
      <c r="D6" s="93" t="s">
        <v>23</v>
      </c>
      <c r="E6" s="93" t="s">
        <v>25</v>
      </c>
      <c r="F6" s="93" t="s">
        <v>24</v>
      </c>
      <c r="G6" s="93" t="s">
        <v>26</v>
      </c>
      <c r="H6" s="93" t="s">
        <v>27</v>
      </c>
      <c r="I6" s="93" t="s">
        <v>28</v>
      </c>
      <c r="J6" s="93" t="s">
        <v>71</v>
      </c>
    </row>
    <row r="7" spans="1:11" s="22" customFormat="1">
      <c r="A7" s="94">
        <v>2024</v>
      </c>
      <c r="B7" s="95">
        <v>25514</v>
      </c>
      <c r="C7" s="95">
        <v>3234</v>
      </c>
      <c r="D7" s="95">
        <v>9160</v>
      </c>
      <c r="E7" s="95">
        <v>3272</v>
      </c>
      <c r="F7" s="95">
        <v>29197</v>
      </c>
      <c r="G7" s="95">
        <v>15264</v>
      </c>
      <c r="H7" s="95">
        <v>7508</v>
      </c>
      <c r="I7" s="95">
        <v>2391</v>
      </c>
      <c r="J7" s="99">
        <f>SUM(B7:I7)</f>
        <v>95540</v>
      </c>
      <c r="K7" s="255"/>
    </row>
    <row r="8" spans="1:11" s="22" customFormat="1">
      <c r="A8" s="94">
        <v>2025</v>
      </c>
      <c r="B8" s="95">
        <v>25610</v>
      </c>
      <c r="C8" s="95">
        <v>3268</v>
      </c>
      <c r="D8" s="95">
        <v>9406</v>
      </c>
      <c r="E8" s="95">
        <v>3287</v>
      </c>
      <c r="F8" s="95">
        <v>29776</v>
      </c>
      <c r="G8" s="95">
        <v>15627</v>
      </c>
      <c r="H8" s="95">
        <v>7648</v>
      </c>
      <c r="I8" s="95">
        <v>2413</v>
      </c>
      <c r="J8" s="99">
        <f>SUM(B8:I8)</f>
        <v>97035</v>
      </c>
      <c r="K8" s="255"/>
    </row>
    <row r="9" spans="1:11" s="22" customFormat="1">
      <c r="A9" s="94">
        <v>2027</v>
      </c>
      <c r="B9" s="95">
        <v>25907</v>
      </c>
      <c r="C9" s="95">
        <v>3347</v>
      </c>
      <c r="D9" s="95">
        <v>9756</v>
      </c>
      <c r="E9" s="95">
        <v>3372</v>
      </c>
      <c r="F9" s="95">
        <v>30978</v>
      </c>
      <c r="G9" s="95">
        <v>16105</v>
      </c>
      <c r="H9" s="95">
        <v>7859</v>
      </c>
      <c r="I9" s="95">
        <v>2469</v>
      </c>
      <c r="J9" s="99">
        <f t="shared" ref="J9:J10" si="0">SUM(B9:I9)</f>
        <v>99793</v>
      </c>
      <c r="K9" s="255"/>
    </row>
    <row r="10" spans="1:11" s="22" customFormat="1">
      <c r="A10" s="94">
        <v>2028</v>
      </c>
      <c r="B10" s="95">
        <v>25939</v>
      </c>
      <c r="C10" s="95">
        <v>3380</v>
      </c>
      <c r="D10" s="95">
        <v>9936</v>
      </c>
      <c r="E10" s="95">
        <v>3401</v>
      </c>
      <c r="F10" s="95">
        <v>31547</v>
      </c>
      <c r="G10" s="95">
        <v>16354</v>
      </c>
      <c r="H10" s="95">
        <v>7969</v>
      </c>
      <c r="I10" s="95">
        <v>2499</v>
      </c>
      <c r="J10" s="99">
        <f t="shared" si="0"/>
        <v>101025</v>
      </c>
      <c r="K10" s="255"/>
    </row>
    <row r="11" spans="1:11" s="22" customFormat="1" ht="15.75" thickBot="1">
      <c r="B11" s="23"/>
    </row>
    <row r="12" spans="1:11">
      <c r="A12" s="312" t="s">
        <v>120</v>
      </c>
      <c r="B12" s="313"/>
      <c r="C12" s="313"/>
      <c r="D12" s="313"/>
      <c r="E12" s="313"/>
      <c r="F12" s="313"/>
      <c r="G12" s="313"/>
      <c r="H12" s="313"/>
      <c r="I12" s="313"/>
      <c r="J12" s="314"/>
    </row>
    <row r="13" spans="1:11" s="22" customFormat="1" ht="15.75">
      <c r="A13" s="93" t="s">
        <v>121</v>
      </c>
      <c r="B13" s="93" t="s">
        <v>122</v>
      </c>
      <c r="C13" s="93" t="s">
        <v>123</v>
      </c>
      <c r="D13" s="93" t="s">
        <v>124</v>
      </c>
      <c r="E13" s="93" t="s">
        <v>125</v>
      </c>
      <c r="F13" s="93" t="s">
        <v>126</v>
      </c>
      <c r="G13" s="93" t="s">
        <v>127</v>
      </c>
      <c r="H13" s="93" t="s">
        <v>180</v>
      </c>
      <c r="I13" s="93" t="s">
        <v>128</v>
      </c>
      <c r="J13" s="93" t="s">
        <v>129</v>
      </c>
    </row>
    <row r="14" spans="1:11">
      <c r="A14" s="94">
        <v>2024</v>
      </c>
      <c r="B14" s="95">
        <v>22269</v>
      </c>
      <c r="C14" s="95">
        <v>2742</v>
      </c>
      <c r="D14" s="95">
        <v>5985</v>
      </c>
      <c r="E14" s="95">
        <v>2304</v>
      </c>
      <c r="F14" s="95">
        <v>27068</v>
      </c>
      <c r="G14" s="95">
        <v>13754</v>
      </c>
      <c r="H14" s="95">
        <v>7349</v>
      </c>
      <c r="I14" s="95">
        <v>2073</v>
      </c>
      <c r="J14" s="99">
        <f>SUM(B14:I14)</f>
        <v>83544</v>
      </c>
      <c r="K14" s="255"/>
    </row>
    <row r="15" spans="1:11">
      <c r="A15" s="94">
        <v>2025</v>
      </c>
      <c r="B15" s="95">
        <v>22467</v>
      </c>
      <c r="C15" s="95">
        <v>2757</v>
      </c>
      <c r="D15" s="95">
        <v>6369</v>
      </c>
      <c r="E15" s="95">
        <v>2316</v>
      </c>
      <c r="F15" s="95">
        <v>27379</v>
      </c>
      <c r="G15" s="95">
        <v>13908</v>
      </c>
      <c r="H15" s="95">
        <v>7443</v>
      </c>
      <c r="I15" s="95">
        <v>2089</v>
      </c>
      <c r="J15" s="99">
        <f t="shared" ref="J15:J17" si="1">SUM(B15:I15)</f>
        <v>84728</v>
      </c>
      <c r="K15" s="255"/>
    </row>
    <row r="16" spans="1:11">
      <c r="A16" s="94">
        <v>2027</v>
      </c>
      <c r="B16" s="95">
        <v>22863</v>
      </c>
      <c r="C16" s="95">
        <v>2789</v>
      </c>
      <c r="D16" s="95">
        <v>6928</v>
      </c>
      <c r="E16" s="95">
        <v>2349</v>
      </c>
      <c r="F16" s="95">
        <v>27974</v>
      </c>
      <c r="G16" s="95">
        <v>14197</v>
      </c>
      <c r="H16" s="95">
        <v>7631</v>
      </c>
      <c r="I16" s="95">
        <v>2122</v>
      </c>
      <c r="J16" s="99">
        <f t="shared" si="1"/>
        <v>86853</v>
      </c>
      <c r="K16" s="255"/>
    </row>
    <row r="17" spans="1:11">
      <c r="A17" s="94">
        <v>2028</v>
      </c>
      <c r="B17" s="95">
        <v>23052</v>
      </c>
      <c r="C17" s="95">
        <v>2805</v>
      </c>
      <c r="D17" s="95">
        <v>7102</v>
      </c>
      <c r="E17" s="95">
        <v>2365</v>
      </c>
      <c r="F17" s="95">
        <v>28247</v>
      </c>
      <c r="G17" s="95">
        <v>14330</v>
      </c>
      <c r="H17" s="95">
        <v>7721</v>
      </c>
      <c r="I17" s="95">
        <v>2139</v>
      </c>
      <c r="J17" s="99">
        <f t="shared" si="1"/>
        <v>87761</v>
      </c>
      <c r="K17" s="255"/>
    </row>
    <row r="18" spans="1:11" ht="15.75" thickBot="1">
      <c r="A18" s="18"/>
      <c r="B18" s="31"/>
      <c r="C18" s="31"/>
      <c r="D18" s="31"/>
      <c r="E18" s="31"/>
      <c r="F18" s="31"/>
      <c r="G18" s="31"/>
      <c r="H18" s="31"/>
      <c r="I18" s="31"/>
      <c r="J18" s="31"/>
    </row>
    <row r="19" spans="1:11" ht="28.5" customHeight="1">
      <c r="A19" s="315" t="s">
        <v>528</v>
      </c>
      <c r="B19" s="316"/>
      <c r="C19" s="316"/>
      <c r="D19" s="316"/>
      <c r="E19" s="316"/>
      <c r="F19" s="316"/>
      <c r="G19" s="316"/>
      <c r="H19" s="316"/>
      <c r="I19" s="316"/>
      <c r="J19" s="317"/>
    </row>
    <row r="20" spans="1:11" s="22" customFormat="1" ht="15.75">
      <c r="A20" s="93" t="s">
        <v>70</v>
      </c>
      <c r="B20" s="93" t="s">
        <v>21</v>
      </c>
      <c r="C20" s="93" t="s">
        <v>22</v>
      </c>
      <c r="D20" s="93" t="s">
        <v>23</v>
      </c>
      <c r="E20" s="93" t="s">
        <v>25</v>
      </c>
      <c r="F20" s="93" t="s">
        <v>24</v>
      </c>
      <c r="G20" s="93" t="s">
        <v>26</v>
      </c>
      <c r="H20" s="93" t="s">
        <v>27</v>
      </c>
      <c r="I20" s="93" t="s">
        <v>28</v>
      </c>
      <c r="J20" s="93" t="s">
        <v>72</v>
      </c>
    </row>
    <row r="21" spans="1:11">
      <c r="A21" s="94">
        <v>2024</v>
      </c>
      <c r="B21" s="95">
        <v>28128</v>
      </c>
      <c r="C21" s="95">
        <v>2974</v>
      </c>
      <c r="D21" s="95">
        <v>10751</v>
      </c>
      <c r="E21" s="95">
        <v>4784</v>
      </c>
      <c r="F21" s="95">
        <v>29704</v>
      </c>
      <c r="G21" s="95">
        <v>15766</v>
      </c>
      <c r="H21" s="95">
        <v>7982</v>
      </c>
      <c r="I21" s="95">
        <v>2643</v>
      </c>
      <c r="J21" s="99">
        <f>SUM(B21:I21)</f>
        <v>102732</v>
      </c>
    </row>
    <row r="22" spans="1:11">
      <c r="A22" s="94">
        <v>2025</v>
      </c>
      <c r="B22" s="95">
        <v>28301</v>
      </c>
      <c r="C22" s="95">
        <v>2990</v>
      </c>
      <c r="D22" s="95">
        <v>11229</v>
      </c>
      <c r="E22" s="95">
        <v>4790</v>
      </c>
      <c r="F22" s="95">
        <v>29994</v>
      </c>
      <c r="G22" s="95">
        <v>16187</v>
      </c>
      <c r="H22" s="95">
        <v>8105</v>
      </c>
      <c r="I22" s="95">
        <v>2689</v>
      </c>
      <c r="J22" s="99">
        <f>SUM(B22:I22)</f>
        <v>104285</v>
      </c>
    </row>
    <row r="23" spans="1:11">
      <c r="A23" s="94">
        <v>2027</v>
      </c>
      <c r="B23" s="95">
        <v>28693</v>
      </c>
      <c r="C23" s="95">
        <v>3016</v>
      </c>
      <c r="D23" s="95">
        <v>11990</v>
      </c>
      <c r="E23" s="95">
        <v>4812</v>
      </c>
      <c r="F23" s="95">
        <v>30550</v>
      </c>
      <c r="G23" s="95">
        <v>16337</v>
      </c>
      <c r="H23" s="95">
        <v>8280</v>
      </c>
      <c r="I23" s="95">
        <v>2738</v>
      </c>
      <c r="J23" s="99">
        <f>SUM(B23:I23)</f>
        <v>106416</v>
      </c>
    </row>
    <row r="24" spans="1:11">
      <c r="A24" s="94">
        <v>2028</v>
      </c>
      <c r="B24" s="95">
        <v>28881</v>
      </c>
      <c r="C24" s="95">
        <v>3030</v>
      </c>
      <c r="D24" s="95">
        <v>12241</v>
      </c>
      <c r="E24" s="95">
        <v>4821</v>
      </c>
      <c r="F24" s="95">
        <v>30768</v>
      </c>
      <c r="G24" s="95">
        <v>16921</v>
      </c>
      <c r="H24" s="95">
        <v>8372</v>
      </c>
      <c r="I24" s="95">
        <v>2785</v>
      </c>
      <c r="J24" s="99">
        <f>SUM(B24:I24)</f>
        <v>107819</v>
      </c>
    </row>
    <row r="25" spans="1:11" s="22" customFormat="1">
      <c r="A25" s="249"/>
      <c r="B25" s="247"/>
      <c r="C25" s="247"/>
      <c r="D25" s="247"/>
      <c r="E25" s="247"/>
      <c r="F25" s="247"/>
      <c r="G25" s="247"/>
      <c r="H25" s="247"/>
      <c r="I25" s="247"/>
      <c r="J25" s="248"/>
    </row>
    <row r="26" spans="1:11" ht="15.75" thickBot="1">
      <c r="A26" s="96"/>
      <c r="B26" s="97"/>
      <c r="C26" s="97"/>
      <c r="D26" s="97"/>
      <c r="E26" s="97"/>
      <c r="F26" s="97"/>
      <c r="G26" s="97"/>
      <c r="H26" s="97"/>
      <c r="I26" s="97"/>
      <c r="J26" s="97"/>
    </row>
    <row r="27" spans="1:11">
      <c r="A27" s="312" t="s">
        <v>488</v>
      </c>
      <c r="B27" s="313"/>
      <c r="C27" s="313"/>
      <c r="D27" s="313"/>
      <c r="E27" s="313"/>
      <c r="F27" s="313"/>
      <c r="G27" s="313"/>
      <c r="H27" s="313"/>
      <c r="I27" s="313"/>
      <c r="J27" s="314"/>
    </row>
    <row r="28" spans="1:11">
      <c r="A28" s="28" t="s">
        <v>70</v>
      </c>
      <c r="B28" s="29" t="s">
        <v>21</v>
      </c>
      <c r="C28" s="29" t="s">
        <v>22</v>
      </c>
      <c r="D28" s="29" t="s">
        <v>23</v>
      </c>
      <c r="E28" s="29" t="s">
        <v>25</v>
      </c>
      <c r="F28" s="29" t="s">
        <v>24</v>
      </c>
      <c r="G28" s="29" t="s">
        <v>26</v>
      </c>
      <c r="H28" s="29" t="s">
        <v>27</v>
      </c>
      <c r="I28" s="29" t="s">
        <v>28</v>
      </c>
      <c r="J28" s="30" t="s">
        <v>72</v>
      </c>
    </row>
    <row r="29" spans="1:11">
      <c r="A29" s="253">
        <v>2025</v>
      </c>
      <c r="B29" s="95">
        <v>15197</v>
      </c>
      <c r="C29" s="95">
        <v>1164</v>
      </c>
      <c r="D29" s="95">
        <v>7542</v>
      </c>
      <c r="E29" s="95">
        <v>3504</v>
      </c>
      <c r="F29" s="95">
        <v>10107</v>
      </c>
      <c r="G29" s="95">
        <v>6742</v>
      </c>
      <c r="H29" s="95">
        <v>4483</v>
      </c>
      <c r="I29" s="95">
        <v>1463</v>
      </c>
      <c r="J29" s="254">
        <f>SUM(B29:I29)</f>
        <v>50202</v>
      </c>
    </row>
    <row r="32" spans="1:11">
      <c r="A32" s="22"/>
      <c r="B32" s="22"/>
      <c r="C32" s="22"/>
      <c r="D32" s="22"/>
      <c r="E32" s="22"/>
      <c r="F32" s="22"/>
      <c r="G32" s="22"/>
      <c r="H32" s="22"/>
      <c r="I32" s="22"/>
      <c r="J32" s="22"/>
    </row>
    <row r="33" spans="1:10">
      <c r="A33" s="22"/>
      <c r="B33" s="22"/>
      <c r="C33" s="22"/>
      <c r="D33" s="22"/>
      <c r="E33" s="22"/>
      <c r="F33" s="22"/>
      <c r="G33" s="22"/>
      <c r="H33" s="22"/>
      <c r="I33" s="22"/>
      <c r="J33" s="22"/>
    </row>
    <row r="34" spans="1:10">
      <c r="A34" s="22"/>
      <c r="B34" s="22"/>
      <c r="C34" s="22"/>
      <c r="D34" s="22"/>
      <c r="E34" s="22"/>
      <c r="F34" s="22"/>
      <c r="G34" s="22"/>
      <c r="H34" s="22"/>
      <c r="I34" s="22"/>
      <c r="J34" s="22"/>
    </row>
    <row r="35" spans="1:10">
      <c r="A35" s="22"/>
      <c r="B35" s="22"/>
      <c r="C35" s="22"/>
      <c r="D35" s="22"/>
      <c r="E35" s="22"/>
      <c r="F35" s="22"/>
      <c r="G35" s="22"/>
      <c r="H35" s="22"/>
      <c r="I35" s="22"/>
      <c r="J35" s="22"/>
    </row>
    <row r="36" spans="1:10">
      <c r="A36" s="22"/>
      <c r="B36" s="22"/>
      <c r="C36" s="22"/>
      <c r="D36" s="22"/>
      <c r="E36" s="22"/>
      <c r="F36" s="22"/>
      <c r="G36" s="22"/>
      <c r="H36" s="22"/>
      <c r="I36" s="22"/>
      <c r="J36" s="22"/>
    </row>
    <row r="37" spans="1:10">
      <c r="A37" s="22"/>
      <c r="B37" s="22"/>
      <c r="C37" s="22"/>
      <c r="D37" s="22"/>
      <c r="E37" s="22"/>
      <c r="F37" s="22"/>
      <c r="G37" s="22"/>
      <c r="H37" s="22"/>
      <c r="I37" s="22"/>
      <c r="J37" s="22"/>
    </row>
    <row r="38" spans="1:10">
      <c r="A38" s="22"/>
      <c r="B38" s="22"/>
      <c r="C38" s="22"/>
      <c r="D38" s="22"/>
      <c r="E38" s="22"/>
      <c r="F38" s="22"/>
      <c r="G38" s="22"/>
      <c r="H38" s="22"/>
      <c r="I38" s="22"/>
      <c r="J38" s="22"/>
    </row>
    <row r="39" spans="1:10">
      <c r="B39" s="22"/>
      <c r="C39" s="22"/>
    </row>
    <row r="40" spans="1:10">
      <c r="A40" s="22"/>
      <c r="B40" s="22"/>
      <c r="C40" s="22"/>
    </row>
    <row r="41" spans="1:10">
      <c r="A41" s="22"/>
      <c r="B41" s="22"/>
    </row>
    <row r="42" spans="1:10">
      <c r="A42" s="22"/>
      <c r="B42" s="22"/>
    </row>
    <row r="43" spans="1:10">
      <c r="A43" s="22"/>
      <c r="B43" s="22"/>
    </row>
    <row r="44" spans="1:10">
      <c r="A44" s="22"/>
      <c r="B44" s="22"/>
    </row>
    <row r="45" spans="1:10">
      <c r="A45" s="22"/>
      <c r="B45" s="22"/>
    </row>
    <row r="46" spans="1:10">
      <c r="A46" s="22"/>
      <c r="B46" s="22"/>
    </row>
    <row r="47" spans="1:10">
      <c r="A47" s="22"/>
      <c r="B47" s="22"/>
    </row>
    <row r="48" spans="1:10">
      <c r="A48" s="22"/>
      <c r="B48" s="22"/>
    </row>
    <row r="49" spans="1:2">
      <c r="A49" s="22"/>
      <c r="B49" s="22"/>
    </row>
  </sheetData>
  <mergeCells count="4">
    <mergeCell ref="A12:J12"/>
    <mergeCell ref="A19:J19"/>
    <mergeCell ref="A27:J27"/>
    <mergeCell ref="A5:J5"/>
  </mergeCells>
  <hyperlinks>
    <hyperlink ref="C1" location="Index!A1" display="Back" xr:uid="{00000000-0004-0000-0D00-000000000000}"/>
  </hyperlinks>
  <pageMargins left="0.7" right="0.7" top="0.75" bottom="0.75" header="0.3" footer="0.3"/>
  <pageSetup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dimension ref="A1:I21"/>
  <sheetViews>
    <sheetView workbookViewId="0">
      <selection activeCell="N24" sqref="N24"/>
    </sheetView>
  </sheetViews>
  <sheetFormatPr defaultColWidth="9.140625" defaultRowHeight="15"/>
  <cols>
    <col min="1" max="1" width="20.5703125" style="22" bestFit="1" customWidth="1"/>
    <col min="2" max="2" width="37" style="22" customWidth="1"/>
    <col min="3" max="5" width="11" style="22" customWidth="1"/>
    <col min="6" max="7" width="14.5703125" style="22" bestFit="1" customWidth="1"/>
    <col min="8" max="9" width="11" style="22" customWidth="1"/>
    <col min="10" max="16384" width="9.140625" style="22"/>
  </cols>
  <sheetData>
    <row r="1" spans="1:9">
      <c r="A1" s="22" t="s">
        <v>16</v>
      </c>
      <c r="B1" s="45">
        <v>44895</v>
      </c>
      <c r="C1" s="2" t="s">
        <v>17</v>
      </c>
    </row>
    <row r="2" spans="1:9">
      <c r="A2" s="22" t="s">
        <v>18</v>
      </c>
      <c r="B2" s="22" t="s">
        <v>420</v>
      </c>
    </row>
    <row r="4" spans="1:9" ht="91.5" customHeight="1">
      <c r="A4" s="336" t="s">
        <v>620</v>
      </c>
      <c r="B4" s="336"/>
      <c r="C4" s="336"/>
      <c r="D4" s="336"/>
      <c r="E4" s="336"/>
      <c r="F4" s="336"/>
      <c r="G4" s="336"/>
      <c r="H4" s="336"/>
      <c r="I4" s="336"/>
    </row>
    <row r="5" spans="1:9">
      <c r="A5" s="47"/>
      <c r="B5" s="47"/>
      <c r="C5" s="47"/>
      <c r="D5" s="47"/>
      <c r="E5" s="47"/>
      <c r="F5" s="47"/>
    </row>
    <row r="6" spans="1:9">
      <c r="A6" s="47"/>
      <c r="B6" s="47"/>
      <c r="C6" s="47"/>
      <c r="D6" s="47"/>
      <c r="E6" s="47"/>
      <c r="F6" s="47"/>
    </row>
    <row r="7" spans="1:9">
      <c r="A7" s="22" t="s">
        <v>169</v>
      </c>
      <c r="B7" s="22" t="s">
        <v>618</v>
      </c>
    </row>
    <row r="8" spans="1:9" ht="15.75" thickBot="1"/>
    <row r="9" spans="1:9" ht="15" customHeight="1">
      <c r="A9" s="323" t="s">
        <v>70</v>
      </c>
      <c r="B9" s="325" t="s">
        <v>170</v>
      </c>
      <c r="C9" s="325" t="s">
        <v>171</v>
      </c>
      <c r="D9" s="327" t="s">
        <v>172</v>
      </c>
      <c r="E9" s="328"/>
      <c r="F9" s="329"/>
      <c r="G9" s="330" t="s">
        <v>173</v>
      </c>
      <c r="H9" s="332" t="s">
        <v>174</v>
      </c>
      <c r="I9" s="333"/>
    </row>
    <row r="10" spans="1:9">
      <c r="A10" s="324"/>
      <c r="B10" s="326"/>
      <c r="C10" s="326"/>
      <c r="D10" s="224" t="s">
        <v>175</v>
      </c>
      <c r="E10" s="224" t="s">
        <v>176</v>
      </c>
      <c r="F10" s="224" t="s">
        <v>177</v>
      </c>
      <c r="G10" s="331"/>
      <c r="H10" s="334"/>
      <c r="I10" s="335"/>
    </row>
    <row r="11" spans="1:9">
      <c r="A11" s="225">
        <v>2024</v>
      </c>
      <c r="B11" s="226">
        <v>88992</v>
      </c>
      <c r="C11" s="226">
        <v>-820</v>
      </c>
      <c r="D11" s="227">
        <v>774</v>
      </c>
      <c r="E11" s="227">
        <v>2997</v>
      </c>
      <c r="F11" s="227">
        <v>14345</v>
      </c>
      <c r="G11" s="227">
        <v>858</v>
      </c>
      <c r="H11" s="321">
        <f>SUM(D11:G11)</f>
        <v>18974</v>
      </c>
      <c r="I11" s="322"/>
    </row>
    <row r="12" spans="1:9" ht="15.75" thickBot="1">
      <c r="A12" s="228">
        <v>2027</v>
      </c>
      <c r="B12" s="229">
        <v>93124</v>
      </c>
      <c r="C12" s="229">
        <v>-820</v>
      </c>
      <c r="D12" s="230">
        <v>778</v>
      </c>
      <c r="E12" s="230">
        <v>2997</v>
      </c>
      <c r="F12" s="230">
        <v>15071</v>
      </c>
      <c r="G12" s="231">
        <v>901</v>
      </c>
      <c r="H12" s="319">
        <f>SUM(D12:G12)</f>
        <v>19747</v>
      </c>
      <c r="I12" s="320"/>
    </row>
    <row r="14" spans="1:9">
      <c r="A14" s="22" t="s">
        <v>178</v>
      </c>
      <c r="B14" s="22" t="s">
        <v>619</v>
      </c>
    </row>
    <row r="15" spans="1:9" ht="15.75" thickBot="1"/>
    <row r="16" spans="1:9" ht="15" customHeight="1">
      <c r="A16" s="323" t="s">
        <v>54</v>
      </c>
      <c r="B16" s="325" t="s">
        <v>170</v>
      </c>
      <c r="C16" s="325" t="s">
        <v>171</v>
      </c>
      <c r="D16" s="327" t="s">
        <v>172</v>
      </c>
      <c r="E16" s="328"/>
      <c r="F16" s="329"/>
      <c r="G16" s="330" t="s">
        <v>173</v>
      </c>
      <c r="H16" s="332" t="s">
        <v>174</v>
      </c>
      <c r="I16" s="333"/>
    </row>
    <row r="17" spans="1:9">
      <c r="A17" s="324"/>
      <c r="B17" s="326"/>
      <c r="C17" s="326"/>
      <c r="D17" s="224" t="s">
        <v>175</v>
      </c>
      <c r="E17" s="224" t="s">
        <v>176</v>
      </c>
      <c r="F17" s="224" t="s">
        <v>177</v>
      </c>
      <c r="G17" s="331"/>
      <c r="H17" s="334"/>
      <c r="I17" s="335"/>
    </row>
    <row r="18" spans="1:9" ht="15.75" thickBot="1">
      <c r="A18" s="228">
        <v>2025</v>
      </c>
      <c r="B18" s="229">
        <v>52452</v>
      </c>
      <c r="C18" s="229">
        <v>100</v>
      </c>
      <c r="D18" s="230">
        <v>3189</v>
      </c>
      <c r="E18" s="230">
        <v>19666</v>
      </c>
      <c r="F18" s="230">
        <v>3484</v>
      </c>
      <c r="G18" s="230">
        <v>15762</v>
      </c>
      <c r="H18" s="319">
        <f>SUM(D18:G18)</f>
        <v>42101</v>
      </c>
      <c r="I18" s="320"/>
    </row>
    <row r="21" spans="1:9">
      <c r="A21" s="22" t="s">
        <v>179</v>
      </c>
    </row>
  </sheetData>
  <mergeCells count="16">
    <mergeCell ref="D9:F9"/>
    <mergeCell ref="G9:G10"/>
    <mergeCell ref="H9:I10"/>
    <mergeCell ref="A4:I4"/>
    <mergeCell ref="A9:A10"/>
    <mergeCell ref="B9:B10"/>
    <mergeCell ref="C9:C10"/>
    <mergeCell ref="H18:I18"/>
    <mergeCell ref="H11:I11"/>
    <mergeCell ref="H12:I12"/>
    <mergeCell ref="A16:A17"/>
    <mergeCell ref="B16:B17"/>
    <mergeCell ref="C16:C17"/>
    <mergeCell ref="D16:F16"/>
    <mergeCell ref="G16:G17"/>
    <mergeCell ref="H16:I17"/>
  </mergeCells>
  <hyperlinks>
    <hyperlink ref="C1" location="Index!A1" display="Back" xr:uid="{00000000-0004-0000-0E00-000000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13"/>
  <sheetViews>
    <sheetView workbookViewId="0">
      <selection activeCell="B10" sqref="B10"/>
    </sheetView>
  </sheetViews>
  <sheetFormatPr defaultColWidth="9.140625" defaultRowHeight="15"/>
  <cols>
    <col min="1" max="1" width="41.5703125" style="22" bestFit="1" customWidth="1"/>
    <col min="2" max="2" width="27.42578125" style="23" bestFit="1" customWidth="1"/>
    <col min="3" max="3" width="9.140625" style="22" customWidth="1"/>
    <col min="4" max="16384" width="9.140625" style="22"/>
  </cols>
  <sheetData>
    <row r="1" spans="1:4">
      <c r="A1" s="22" t="s">
        <v>16</v>
      </c>
      <c r="B1" s="69">
        <v>44565</v>
      </c>
      <c r="D1" s="2" t="s">
        <v>17</v>
      </c>
    </row>
    <row r="2" spans="1:4">
      <c r="A2" s="22" t="s">
        <v>18</v>
      </c>
      <c r="B2" s="23" t="s">
        <v>420</v>
      </c>
    </row>
    <row r="3" spans="1:4" ht="15.75" thickBot="1"/>
    <row r="4" spans="1:4" ht="30" customHeight="1" thickBot="1">
      <c r="A4" s="156" t="s">
        <v>149</v>
      </c>
      <c r="B4" s="155" t="s">
        <v>481</v>
      </c>
    </row>
    <row r="5" spans="1:4" ht="15.75" thickBot="1"/>
    <row r="6" spans="1:4" ht="15.75" thickBot="1">
      <c r="A6" s="154" t="s">
        <v>150</v>
      </c>
    </row>
    <row r="7" spans="1:4">
      <c r="A7" s="152" t="s">
        <v>482</v>
      </c>
    </row>
    <row r="8" spans="1:4">
      <c r="A8" s="152" t="s">
        <v>484</v>
      </c>
    </row>
    <row r="9" spans="1:4">
      <c r="A9" s="152" t="s">
        <v>485</v>
      </c>
    </row>
    <row r="10" spans="1:4" ht="15.75" thickBot="1">
      <c r="A10" s="153" t="s">
        <v>486</v>
      </c>
    </row>
    <row r="11" spans="1:4" ht="15.75" thickBot="1"/>
    <row r="12" spans="1:4" ht="15.75" thickBot="1">
      <c r="A12" s="154" t="s">
        <v>151</v>
      </c>
    </row>
    <row r="13" spans="1:4" ht="15.75" thickBot="1">
      <c r="A13" s="153" t="s">
        <v>483</v>
      </c>
    </row>
  </sheetData>
  <hyperlinks>
    <hyperlink ref="D1" location="Index!A1" display="Back"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66"/>
  <sheetViews>
    <sheetView zoomScale="85" zoomScaleNormal="85" workbookViewId="0"/>
  </sheetViews>
  <sheetFormatPr defaultColWidth="9.140625" defaultRowHeight="15"/>
  <cols>
    <col min="1" max="1" width="22" style="89" bestFit="1" customWidth="1"/>
    <col min="2" max="2" width="37.28515625" style="89" customWidth="1"/>
    <col min="3" max="3" width="47.7109375" style="88" customWidth="1"/>
    <col min="4" max="4" width="37.7109375" style="89" customWidth="1"/>
    <col min="5" max="5" width="17.28515625" style="89" customWidth="1"/>
    <col min="6" max="6" width="14.85546875" style="89" customWidth="1"/>
    <col min="7" max="7" width="20.28515625" style="89" customWidth="1"/>
    <col min="8" max="8" width="35.28515625" style="89" customWidth="1"/>
    <col min="9" max="9" width="28.28515625" style="89" customWidth="1"/>
    <col min="10" max="10" width="45.140625" style="89" customWidth="1"/>
    <col min="11" max="11" width="36.140625" style="89" customWidth="1"/>
    <col min="12" max="12" width="17.42578125" style="89" customWidth="1"/>
    <col min="13" max="13" width="22.140625" style="89" customWidth="1"/>
    <col min="14" max="14" width="34.5703125" style="89" customWidth="1"/>
    <col min="15" max="15" width="27.28515625" style="89" customWidth="1"/>
    <col min="16" max="16" width="37.85546875" style="89" bestFit="1" customWidth="1"/>
    <col min="17" max="17" width="31.42578125" style="89" customWidth="1"/>
    <col min="18" max="18" width="25.85546875" style="89" customWidth="1"/>
    <col min="19" max="19" width="16.140625" style="89" customWidth="1"/>
    <col min="20" max="20" width="22.140625" style="89" customWidth="1"/>
    <col min="21" max="21" width="16.28515625" style="89" customWidth="1"/>
    <col min="22" max="16384" width="9.140625" style="89"/>
  </cols>
  <sheetData>
    <row r="1" spans="1:20" s="18" customFormat="1">
      <c r="A1" s="213" t="s">
        <v>16</v>
      </c>
      <c r="B1" s="214">
        <v>44593</v>
      </c>
      <c r="C1" s="215"/>
      <c r="D1" s="216" t="s">
        <v>17</v>
      </c>
      <c r="E1" s="213"/>
      <c r="F1" s="213"/>
      <c r="G1" s="213"/>
      <c r="H1" s="213"/>
      <c r="I1" s="213"/>
      <c r="J1" s="213"/>
      <c r="K1" s="213"/>
      <c r="L1" s="213"/>
      <c r="M1" s="213"/>
      <c r="N1" s="213"/>
      <c r="O1" s="213"/>
      <c r="P1" s="213"/>
      <c r="Q1" s="213"/>
      <c r="R1" s="213"/>
      <c r="S1" s="213"/>
      <c r="T1" s="213"/>
    </row>
    <row r="2" spans="1:20" s="18" customFormat="1">
      <c r="A2" s="213" t="s">
        <v>18</v>
      </c>
      <c r="B2" s="217" t="s">
        <v>420</v>
      </c>
      <c r="C2" s="215"/>
      <c r="D2" s="213"/>
      <c r="E2" s="213"/>
      <c r="F2" s="213"/>
      <c r="G2" s="213"/>
      <c r="H2" s="213"/>
      <c r="I2" s="213"/>
      <c r="J2" s="213"/>
      <c r="K2" s="213"/>
      <c r="L2" s="213"/>
      <c r="M2" s="213"/>
      <c r="N2" s="213"/>
      <c r="O2" s="213"/>
      <c r="P2" s="213"/>
      <c r="Q2" s="213"/>
      <c r="R2" s="213"/>
      <c r="S2" s="213"/>
      <c r="T2" s="213"/>
    </row>
    <row r="3" spans="1:20" s="18" customFormat="1">
      <c r="A3" s="213" t="s">
        <v>19</v>
      </c>
      <c r="B3" s="218"/>
      <c r="C3" s="215"/>
      <c r="D3" s="213"/>
      <c r="E3" s="213"/>
      <c r="F3" s="213"/>
      <c r="G3" s="213"/>
      <c r="H3" s="213"/>
      <c r="I3" s="213"/>
      <c r="J3" s="213"/>
      <c r="K3" s="213"/>
      <c r="L3" s="213"/>
      <c r="M3" s="213"/>
      <c r="N3" s="213"/>
      <c r="O3" s="213"/>
      <c r="P3" s="213"/>
      <c r="Q3" s="213"/>
      <c r="R3" s="213"/>
      <c r="S3" s="213"/>
      <c r="T3" s="213"/>
    </row>
    <row r="4" spans="1:20" s="125" customFormat="1" ht="15.75" thickBot="1">
      <c r="A4" s="213"/>
      <c r="B4" s="219"/>
      <c r="C4" s="215"/>
      <c r="D4" s="213"/>
      <c r="E4" s="213"/>
      <c r="F4" s="213"/>
      <c r="G4" s="213"/>
      <c r="H4" s="213"/>
      <c r="I4" s="213"/>
      <c r="J4" s="213"/>
      <c r="K4" s="213"/>
      <c r="L4" s="213"/>
      <c r="M4" s="213"/>
      <c r="N4" s="213"/>
      <c r="O4" s="213"/>
      <c r="P4" s="213"/>
      <c r="Q4" s="213"/>
      <c r="R4" s="213"/>
      <c r="S4" s="213"/>
      <c r="T4" s="213"/>
    </row>
    <row r="5" spans="1:20" s="18" customFormat="1" ht="16.5" thickBot="1">
      <c r="A5" s="262" t="s">
        <v>156</v>
      </c>
      <c r="B5" s="263"/>
      <c r="C5" s="215"/>
      <c r="D5" s="213"/>
      <c r="E5" s="213"/>
      <c r="F5" s="213"/>
      <c r="G5" s="213"/>
      <c r="H5" s="213"/>
      <c r="I5" s="213"/>
      <c r="J5" s="213"/>
      <c r="K5" s="213"/>
      <c r="L5" s="213"/>
      <c r="M5" s="213"/>
      <c r="N5" s="213"/>
      <c r="O5" s="213"/>
      <c r="P5" s="213"/>
      <c r="Q5" s="213"/>
      <c r="R5" s="213"/>
      <c r="S5" s="213"/>
      <c r="T5" s="213"/>
    </row>
    <row r="6" spans="1:20" s="88" customFormat="1" ht="45">
      <c r="A6" s="183" t="s">
        <v>91</v>
      </c>
      <c r="B6" s="183" t="s">
        <v>92</v>
      </c>
      <c r="C6" s="62" t="s">
        <v>93</v>
      </c>
      <c r="D6" s="62" t="s">
        <v>94</v>
      </c>
      <c r="E6" s="62" t="s">
        <v>95</v>
      </c>
      <c r="F6" s="62" t="s">
        <v>96</v>
      </c>
      <c r="G6" s="62" t="s">
        <v>97</v>
      </c>
      <c r="H6" s="62" t="s">
        <v>98</v>
      </c>
      <c r="I6" s="62" t="s">
        <v>99</v>
      </c>
      <c r="J6" s="62" t="s">
        <v>100</v>
      </c>
      <c r="K6" s="62" t="s">
        <v>101</v>
      </c>
      <c r="L6" s="62" t="s">
        <v>102</v>
      </c>
      <c r="M6" s="62" t="s">
        <v>103</v>
      </c>
      <c r="N6" s="62" t="s">
        <v>104</v>
      </c>
      <c r="O6" s="62" t="s">
        <v>105</v>
      </c>
      <c r="P6" s="62" t="s">
        <v>106</v>
      </c>
      <c r="Q6" s="62" t="s">
        <v>107</v>
      </c>
      <c r="R6" s="62" t="s">
        <v>108</v>
      </c>
      <c r="S6" s="86" t="s">
        <v>109</v>
      </c>
      <c r="T6" s="87"/>
    </row>
    <row r="7" spans="1:20" ht="38.25">
      <c r="A7" s="233">
        <v>64239</v>
      </c>
      <c r="B7" s="233" t="s">
        <v>194</v>
      </c>
      <c r="C7" s="233"/>
      <c r="D7" s="233" t="s">
        <v>229</v>
      </c>
      <c r="E7" s="233" t="s">
        <v>230</v>
      </c>
      <c r="F7" s="102"/>
      <c r="G7" s="233" t="s">
        <v>188</v>
      </c>
      <c r="H7" s="233" t="s">
        <v>253</v>
      </c>
      <c r="I7" s="102"/>
      <c r="J7" s="234">
        <v>45061</v>
      </c>
      <c r="K7" s="233">
        <v>138</v>
      </c>
      <c r="L7" s="233" t="s">
        <v>271</v>
      </c>
      <c r="M7" s="234"/>
      <c r="N7" s="234"/>
      <c r="O7" s="233"/>
      <c r="P7" s="102" t="s">
        <v>275</v>
      </c>
      <c r="Q7" s="102" t="s">
        <v>274</v>
      </c>
      <c r="R7" s="102">
        <v>64240</v>
      </c>
      <c r="S7" s="102">
        <v>64239</v>
      </c>
    </row>
    <row r="8" spans="1:20" ht="38.25">
      <c r="A8" s="233">
        <v>64382</v>
      </c>
      <c r="B8" s="233" t="s">
        <v>195</v>
      </c>
      <c r="C8" s="233" t="s">
        <v>212</v>
      </c>
      <c r="D8" s="233" t="s">
        <v>231</v>
      </c>
      <c r="E8" s="233" t="s">
        <v>231</v>
      </c>
      <c r="F8" s="102"/>
      <c r="G8" s="233" t="s">
        <v>188</v>
      </c>
      <c r="H8" s="233" t="s">
        <v>254</v>
      </c>
      <c r="I8" s="102"/>
      <c r="J8" s="234">
        <v>45061</v>
      </c>
      <c r="K8" s="233">
        <v>345</v>
      </c>
      <c r="L8" s="233" t="s">
        <v>271</v>
      </c>
      <c r="M8" s="234" t="s">
        <v>273</v>
      </c>
      <c r="N8" s="234" t="s">
        <v>273</v>
      </c>
      <c r="O8" s="234" t="s">
        <v>273</v>
      </c>
      <c r="P8" s="102" t="s">
        <v>276</v>
      </c>
      <c r="Q8" s="102" t="s">
        <v>274</v>
      </c>
      <c r="R8" s="102">
        <v>64383</v>
      </c>
      <c r="S8" s="102">
        <v>64382</v>
      </c>
    </row>
    <row r="9" spans="1:20" ht="38.25">
      <c r="A9" s="233">
        <v>5467</v>
      </c>
      <c r="B9" s="233" t="s">
        <v>196</v>
      </c>
      <c r="C9" s="233" t="s">
        <v>213</v>
      </c>
      <c r="D9" s="233" t="s">
        <v>232</v>
      </c>
      <c r="E9" s="233" t="s">
        <v>233</v>
      </c>
      <c r="F9" s="102"/>
      <c r="G9" s="233" t="s">
        <v>188</v>
      </c>
      <c r="H9" s="233" t="s">
        <v>255</v>
      </c>
      <c r="I9" s="102"/>
      <c r="J9" s="234">
        <v>45274</v>
      </c>
      <c r="K9" s="233">
        <v>345</v>
      </c>
      <c r="L9" s="233" t="s">
        <v>272</v>
      </c>
      <c r="M9" s="234">
        <v>44105</v>
      </c>
      <c r="N9" s="234"/>
      <c r="O9" s="233"/>
      <c r="P9" s="102" t="s">
        <v>277</v>
      </c>
      <c r="Q9" s="102" t="s">
        <v>274</v>
      </c>
      <c r="R9" s="102">
        <v>13171</v>
      </c>
      <c r="S9" s="102">
        <v>5467</v>
      </c>
    </row>
    <row r="10" spans="1:20" ht="38.25">
      <c r="A10" s="233">
        <v>5466</v>
      </c>
      <c r="B10" s="233" t="s">
        <v>197</v>
      </c>
      <c r="C10" s="233" t="s">
        <v>214</v>
      </c>
      <c r="D10" s="233" t="s">
        <v>233</v>
      </c>
      <c r="E10" s="233" t="s">
        <v>233</v>
      </c>
      <c r="F10" s="102"/>
      <c r="G10" s="233" t="s">
        <v>188</v>
      </c>
      <c r="H10" s="233" t="s">
        <v>256</v>
      </c>
      <c r="I10" s="102"/>
      <c r="J10" s="234">
        <v>45275</v>
      </c>
      <c r="K10" s="233">
        <v>345</v>
      </c>
      <c r="L10" s="233" t="s">
        <v>271</v>
      </c>
      <c r="M10" s="234">
        <v>44105</v>
      </c>
      <c r="N10" s="234"/>
      <c r="O10" s="233"/>
      <c r="P10" s="102" t="s">
        <v>278</v>
      </c>
      <c r="Q10" s="102" t="s">
        <v>274</v>
      </c>
      <c r="R10" s="102">
        <v>13170</v>
      </c>
      <c r="S10" s="102">
        <v>5466</v>
      </c>
    </row>
    <row r="11" spans="1:20" ht="38.25">
      <c r="A11" s="233">
        <v>5475</v>
      </c>
      <c r="B11" s="233" t="s">
        <v>198</v>
      </c>
      <c r="C11" s="233" t="s">
        <v>215</v>
      </c>
      <c r="D11" s="233" t="s">
        <v>234</v>
      </c>
      <c r="E11" s="233" t="s">
        <v>235</v>
      </c>
      <c r="F11" s="102"/>
      <c r="G11" s="233" t="s">
        <v>188</v>
      </c>
      <c r="H11" s="233" t="s">
        <v>257</v>
      </c>
      <c r="I11" s="102"/>
      <c r="J11" s="234">
        <v>45275</v>
      </c>
      <c r="K11" s="233">
        <v>345</v>
      </c>
      <c r="L11" s="233" t="s">
        <v>272</v>
      </c>
      <c r="M11" s="234">
        <v>44105</v>
      </c>
      <c r="N11" s="234"/>
      <c r="O11" s="233"/>
      <c r="P11" s="102" t="s">
        <v>279</v>
      </c>
      <c r="Q11" s="102" t="s">
        <v>274</v>
      </c>
      <c r="R11" s="102">
        <v>13180</v>
      </c>
      <c r="S11" s="102">
        <v>5475</v>
      </c>
    </row>
    <row r="12" spans="1:20" ht="38.25">
      <c r="A12" s="233">
        <v>62693</v>
      </c>
      <c r="B12" s="233" t="s">
        <v>199</v>
      </c>
      <c r="C12" s="233" t="s">
        <v>216</v>
      </c>
      <c r="D12" s="233" t="s">
        <v>236</v>
      </c>
      <c r="E12" s="233" t="s">
        <v>237</v>
      </c>
      <c r="F12" s="102"/>
      <c r="G12" s="233" t="s">
        <v>188</v>
      </c>
      <c r="H12" s="233" t="s">
        <v>258</v>
      </c>
      <c r="I12" s="102"/>
      <c r="J12" s="234">
        <v>45275</v>
      </c>
      <c r="K12" s="233">
        <v>69</v>
      </c>
      <c r="L12" s="233" t="s">
        <v>271</v>
      </c>
      <c r="M12" s="234"/>
      <c r="N12" s="234"/>
      <c r="O12" s="233"/>
      <c r="P12" s="102" t="s">
        <v>280</v>
      </c>
      <c r="Q12" s="102" t="s">
        <v>274</v>
      </c>
      <c r="R12" s="102">
        <v>64552</v>
      </c>
      <c r="S12" s="102">
        <v>62693</v>
      </c>
    </row>
    <row r="13" spans="1:20" ht="38.25">
      <c r="A13" s="102">
        <v>3155</v>
      </c>
      <c r="B13" s="233" t="s">
        <v>200</v>
      </c>
      <c r="C13" s="233" t="s">
        <v>217</v>
      </c>
      <c r="D13" s="233" t="s">
        <v>238</v>
      </c>
      <c r="E13" s="233" t="s">
        <v>238</v>
      </c>
      <c r="F13" s="102"/>
      <c r="G13" s="233" t="s">
        <v>188</v>
      </c>
      <c r="H13" s="233" t="s">
        <v>259</v>
      </c>
      <c r="I13" s="102"/>
      <c r="J13" s="234">
        <v>45427</v>
      </c>
      <c r="K13" s="233">
        <v>345</v>
      </c>
      <c r="L13" s="233" t="s">
        <v>271</v>
      </c>
      <c r="M13" s="234"/>
      <c r="N13" s="234"/>
      <c r="O13" s="233"/>
      <c r="P13" s="102" t="s">
        <v>281</v>
      </c>
      <c r="Q13" s="102" t="s">
        <v>274</v>
      </c>
      <c r="R13" s="102">
        <v>10501</v>
      </c>
      <c r="S13" s="102">
        <v>3155</v>
      </c>
    </row>
    <row r="14" spans="1:20" ht="38.25">
      <c r="A14" s="233">
        <v>5479</v>
      </c>
      <c r="B14" s="233" t="s">
        <v>201</v>
      </c>
      <c r="C14" s="233" t="s">
        <v>218</v>
      </c>
      <c r="D14" s="233" t="s">
        <v>239</v>
      </c>
      <c r="E14" s="233" t="s">
        <v>240</v>
      </c>
      <c r="F14" s="102"/>
      <c r="G14" s="233" t="s">
        <v>188</v>
      </c>
      <c r="H14" s="233" t="s">
        <v>260</v>
      </c>
      <c r="I14" s="102"/>
      <c r="J14" s="234">
        <v>45427</v>
      </c>
      <c r="K14" s="233">
        <v>345</v>
      </c>
      <c r="L14" s="233" t="s">
        <v>271</v>
      </c>
      <c r="M14" s="234"/>
      <c r="N14" s="234"/>
      <c r="O14" s="233"/>
      <c r="P14" s="102" t="s">
        <v>282</v>
      </c>
      <c r="Q14" s="102" t="s">
        <v>274</v>
      </c>
      <c r="R14" s="102">
        <v>13184</v>
      </c>
      <c r="S14" s="102">
        <v>5479</v>
      </c>
    </row>
    <row r="15" spans="1:20" ht="38.25">
      <c r="A15" s="233">
        <v>5981</v>
      </c>
      <c r="B15" s="233" t="s">
        <v>202</v>
      </c>
      <c r="C15" s="233" t="s">
        <v>219</v>
      </c>
      <c r="D15" s="233" t="s">
        <v>241</v>
      </c>
      <c r="E15" s="233" t="s">
        <v>241</v>
      </c>
      <c r="F15" s="102"/>
      <c r="G15" s="233" t="s">
        <v>188</v>
      </c>
      <c r="H15" s="233" t="s">
        <v>261</v>
      </c>
      <c r="I15" s="102"/>
      <c r="J15" s="234">
        <v>45427</v>
      </c>
      <c r="K15" s="233">
        <v>345</v>
      </c>
      <c r="L15" s="233" t="s">
        <v>271</v>
      </c>
      <c r="M15" s="234"/>
      <c r="N15" s="234"/>
      <c r="O15" s="233"/>
      <c r="P15" s="102" t="s">
        <v>283</v>
      </c>
      <c r="Q15" s="102" t="s">
        <v>274</v>
      </c>
      <c r="R15" s="102">
        <v>13696</v>
      </c>
      <c r="S15" s="102">
        <v>5981</v>
      </c>
    </row>
    <row r="16" spans="1:20" ht="38.25">
      <c r="A16" s="233">
        <v>6304</v>
      </c>
      <c r="B16" s="233" t="s">
        <v>203</v>
      </c>
      <c r="C16" s="233" t="s">
        <v>220</v>
      </c>
      <c r="D16" s="233" t="s">
        <v>241</v>
      </c>
      <c r="E16" s="233" t="s">
        <v>242</v>
      </c>
      <c r="F16" s="102"/>
      <c r="G16" s="233" t="s">
        <v>188</v>
      </c>
      <c r="H16" s="233" t="s">
        <v>262</v>
      </c>
      <c r="I16" s="102"/>
      <c r="J16" s="234">
        <v>45440</v>
      </c>
      <c r="K16" s="233">
        <v>345</v>
      </c>
      <c r="L16" s="233" t="s">
        <v>271</v>
      </c>
      <c r="M16" s="234"/>
      <c r="N16" s="234"/>
      <c r="O16" s="233"/>
      <c r="P16" s="102" t="s">
        <v>284</v>
      </c>
      <c r="Q16" s="102" t="s">
        <v>274</v>
      </c>
      <c r="R16" s="102">
        <v>14033</v>
      </c>
      <c r="S16" s="102">
        <v>6304</v>
      </c>
    </row>
    <row r="17" spans="1:20" ht="38.25">
      <c r="A17" s="233">
        <v>5436</v>
      </c>
      <c r="B17" s="233" t="s">
        <v>204</v>
      </c>
      <c r="C17" s="233" t="s">
        <v>221</v>
      </c>
      <c r="D17" s="233" t="s">
        <v>243</v>
      </c>
      <c r="E17" s="233" t="s">
        <v>244</v>
      </c>
      <c r="F17" s="102"/>
      <c r="G17" s="233" t="s">
        <v>188</v>
      </c>
      <c r="H17" s="233" t="s">
        <v>263</v>
      </c>
      <c r="I17" s="102"/>
      <c r="J17" s="234">
        <v>45792</v>
      </c>
      <c r="K17" s="233">
        <v>138</v>
      </c>
      <c r="L17" s="233" t="s">
        <v>271</v>
      </c>
      <c r="M17" s="234"/>
      <c r="N17" s="234"/>
      <c r="O17" s="233"/>
      <c r="P17" s="102" t="s">
        <v>285</v>
      </c>
      <c r="Q17" s="102" t="s">
        <v>274</v>
      </c>
      <c r="R17" s="102">
        <v>13139</v>
      </c>
      <c r="S17" s="102">
        <v>5436</v>
      </c>
    </row>
    <row r="18" spans="1:20" ht="38.25">
      <c r="A18" s="102">
        <v>2489</v>
      </c>
      <c r="B18" s="233" t="s">
        <v>205</v>
      </c>
      <c r="C18" s="233" t="s">
        <v>222</v>
      </c>
      <c r="D18" s="233" t="s">
        <v>245</v>
      </c>
      <c r="E18" s="233"/>
      <c r="F18" s="102"/>
      <c r="G18" s="233" t="s">
        <v>188</v>
      </c>
      <c r="H18" s="233" t="s">
        <v>264</v>
      </c>
      <c r="I18" s="102"/>
      <c r="J18" s="234">
        <v>46522</v>
      </c>
      <c r="K18" s="233">
        <v>345</v>
      </c>
      <c r="L18" s="233" t="s">
        <v>271</v>
      </c>
      <c r="M18" s="234">
        <v>39600</v>
      </c>
      <c r="N18" s="234">
        <v>39630</v>
      </c>
      <c r="O18" s="233"/>
      <c r="P18" s="102" t="s">
        <v>286</v>
      </c>
      <c r="Q18" s="102" t="s">
        <v>274</v>
      </c>
      <c r="R18" s="102">
        <v>9769</v>
      </c>
      <c r="S18" s="102">
        <v>2489</v>
      </c>
    </row>
    <row r="19" spans="1:20" ht="38.25">
      <c r="A19" s="233">
        <v>4834</v>
      </c>
      <c r="B19" s="233" t="s">
        <v>206</v>
      </c>
      <c r="C19" s="233" t="s">
        <v>223</v>
      </c>
      <c r="D19" s="233" t="s">
        <v>246</v>
      </c>
      <c r="E19" s="233" t="s">
        <v>247</v>
      </c>
      <c r="F19" s="102"/>
      <c r="G19" s="233" t="s">
        <v>188</v>
      </c>
      <c r="H19" s="233" t="s">
        <v>265</v>
      </c>
      <c r="I19" s="102"/>
      <c r="J19" s="234">
        <v>46522</v>
      </c>
      <c r="K19" s="233">
        <v>138</v>
      </c>
      <c r="L19" s="233" t="s">
        <v>272</v>
      </c>
      <c r="M19" s="234"/>
      <c r="N19" s="234"/>
      <c r="O19" s="233"/>
      <c r="P19" s="102" t="s">
        <v>287</v>
      </c>
      <c r="Q19" s="102" t="s">
        <v>274</v>
      </c>
      <c r="R19" s="102">
        <v>12436</v>
      </c>
      <c r="S19" s="102">
        <v>4834</v>
      </c>
    </row>
    <row r="20" spans="1:20" ht="38.25">
      <c r="A20" s="233">
        <v>5522</v>
      </c>
      <c r="B20" s="233" t="s">
        <v>207</v>
      </c>
      <c r="C20" s="233" t="s">
        <v>224</v>
      </c>
      <c r="D20" s="233" t="s">
        <v>248</v>
      </c>
      <c r="E20" s="233"/>
      <c r="F20" s="102"/>
      <c r="G20" s="233" t="s">
        <v>188</v>
      </c>
      <c r="H20" s="233" t="s">
        <v>266</v>
      </c>
      <c r="I20" s="102"/>
      <c r="J20" s="234">
        <v>46522</v>
      </c>
      <c r="K20" s="233">
        <v>345</v>
      </c>
      <c r="L20" s="233" t="s">
        <v>271</v>
      </c>
      <c r="M20" s="234"/>
      <c r="N20" s="234"/>
      <c r="O20" s="233"/>
      <c r="P20" s="102" t="s">
        <v>288</v>
      </c>
      <c r="Q20" s="102" t="s">
        <v>274</v>
      </c>
      <c r="R20" s="102">
        <v>13249</v>
      </c>
      <c r="S20" s="102">
        <v>5522</v>
      </c>
    </row>
    <row r="21" spans="1:20" ht="38.25">
      <c r="A21" s="233">
        <v>5525</v>
      </c>
      <c r="B21" s="233" t="s">
        <v>208</v>
      </c>
      <c r="C21" s="233" t="s">
        <v>225</v>
      </c>
      <c r="D21" s="233" t="s">
        <v>249</v>
      </c>
      <c r="E21" s="233" t="s">
        <v>248</v>
      </c>
      <c r="F21" s="102"/>
      <c r="G21" s="233" t="s">
        <v>188</v>
      </c>
      <c r="H21" s="233" t="s">
        <v>267</v>
      </c>
      <c r="I21" s="102"/>
      <c r="J21" s="234">
        <v>46522</v>
      </c>
      <c r="K21" s="233">
        <v>345</v>
      </c>
      <c r="L21" s="233" t="s">
        <v>272</v>
      </c>
      <c r="M21" s="234" t="s">
        <v>273</v>
      </c>
      <c r="N21" s="234" t="s">
        <v>273</v>
      </c>
      <c r="O21" s="233" t="s">
        <v>273</v>
      </c>
      <c r="P21" s="102" t="s">
        <v>289</v>
      </c>
      <c r="Q21" s="102" t="s">
        <v>274</v>
      </c>
      <c r="R21" s="102">
        <v>13252</v>
      </c>
      <c r="S21" s="102">
        <v>5525</v>
      </c>
    </row>
    <row r="22" spans="1:20" ht="38.25">
      <c r="A22" s="233">
        <v>5526</v>
      </c>
      <c r="B22" s="233" t="s">
        <v>209</v>
      </c>
      <c r="C22" s="233" t="s">
        <v>226</v>
      </c>
      <c r="D22" s="233" t="s">
        <v>249</v>
      </c>
      <c r="E22" s="233"/>
      <c r="F22" s="102"/>
      <c r="G22" s="233" t="s">
        <v>188</v>
      </c>
      <c r="H22" s="233" t="s">
        <v>268</v>
      </c>
      <c r="I22" s="102"/>
      <c r="J22" s="234">
        <v>46522</v>
      </c>
      <c r="K22" s="233">
        <v>345</v>
      </c>
      <c r="L22" s="233" t="s">
        <v>271</v>
      </c>
      <c r="M22" s="234" t="s">
        <v>273</v>
      </c>
      <c r="N22" s="234" t="s">
        <v>273</v>
      </c>
      <c r="O22" s="233" t="s">
        <v>273</v>
      </c>
      <c r="P22" s="102" t="s">
        <v>290</v>
      </c>
      <c r="Q22" s="102" t="s">
        <v>274</v>
      </c>
      <c r="R22" s="102">
        <v>49916</v>
      </c>
      <c r="S22" s="102">
        <v>5526</v>
      </c>
    </row>
    <row r="23" spans="1:20" ht="38.25">
      <c r="A23" s="233">
        <v>6287</v>
      </c>
      <c r="B23" s="233" t="s">
        <v>210</v>
      </c>
      <c r="C23" s="233" t="s">
        <v>227</v>
      </c>
      <c r="D23" s="233" t="s">
        <v>250</v>
      </c>
      <c r="E23" s="233" t="s">
        <v>251</v>
      </c>
      <c r="F23" s="220"/>
      <c r="G23" s="233" t="s">
        <v>188</v>
      </c>
      <c r="H23" s="233" t="s">
        <v>269</v>
      </c>
      <c r="I23" s="220"/>
      <c r="J23" s="234">
        <v>46522</v>
      </c>
      <c r="K23" s="233">
        <v>345</v>
      </c>
      <c r="L23" s="233" t="s">
        <v>271</v>
      </c>
      <c r="M23" s="234"/>
      <c r="N23" s="234"/>
      <c r="O23" s="233"/>
      <c r="P23" s="102" t="s">
        <v>291</v>
      </c>
      <c r="Q23" s="102" t="s">
        <v>274</v>
      </c>
      <c r="R23" s="102">
        <v>14016</v>
      </c>
      <c r="S23" s="102">
        <v>6287</v>
      </c>
      <c r="T23" s="51"/>
    </row>
    <row r="24" spans="1:20" ht="38.25">
      <c r="A24" s="233">
        <v>5524</v>
      </c>
      <c r="B24" s="233" t="s">
        <v>211</v>
      </c>
      <c r="C24" s="233" t="s">
        <v>228</v>
      </c>
      <c r="D24" s="233" t="s">
        <v>252</v>
      </c>
      <c r="E24" s="233" t="s">
        <v>249</v>
      </c>
      <c r="F24" s="102"/>
      <c r="G24" s="233" t="s">
        <v>188</v>
      </c>
      <c r="H24" s="233" t="s">
        <v>270</v>
      </c>
      <c r="I24" s="102"/>
      <c r="J24" s="234">
        <v>46522.5</v>
      </c>
      <c r="K24" s="233">
        <v>345</v>
      </c>
      <c r="L24" s="233" t="s">
        <v>271</v>
      </c>
      <c r="M24" s="234" t="s">
        <v>273</v>
      </c>
      <c r="N24" s="234" t="s">
        <v>273</v>
      </c>
      <c r="O24" s="233" t="s">
        <v>273</v>
      </c>
      <c r="P24" s="102" t="s">
        <v>292</v>
      </c>
      <c r="Q24" s="102" t="s">
        <v>274</v>
      </c>
      <c r="R24" s="102">
        <v>49918</v>
      </c>
      <c r="S24" s="102">
        <v>5524</v>
      </c>
    </row>
    <row r="25" spans="1:20">
      <c r="A25" s="102"/>
      <c r="B25" s="102"/>
      <c r="C25" s="102"/>
      <c r="D25" s="102"/>
      <c r="E25" s="102"/>
      <c r="F25" s="102"/>
      <c r="G25" s="22"/>
      <c r="H25" s="102"/>
      <c r="I25" s="102"/>
      <c r="J25" s="103"/>
      <c r="K25" s="102"/>
      <c r="L25" s="102"/>
      <c r="M25" s="103"/>
      <c r="N25" s="103"/>
      <c r="O25" s="103"/>
      <c r="P25" s="104"/>
      <c r="Q25" s="102"/>
      <c r="R25" s="102"/>
      <c r="S25" s="102"/>
    </row>
    <row r="26" spans="1:20">
      <c r="A26" s="102"/>
      <c r="B26" s="102"/>
      <c r="C26" s="102"/>
      <c r="D26" s="102"/>
      <c r="E26" s="102"/>
      <c r="F26" s="102"/>
      <c r="G26" s="102"/>
      <c r="H26" s="102"/>
      <c r="I26" s="102"/>
      <c r="J26" s="103"/>
      <c r="K26" s="102"/>
      <c r="L26" s="102"/>
      <c r="M26" s="103"/>
      <c r="N26" s="103"/>
      <c r="O26" s="103"/>
      <c r="P26" s="104"/>
      <c r="Q26" s="102"/>
      <c r="R26" s="102"/>
      <c r="S26" s="102"/>
    </row>
    <row r="27" spans="1:20">
      <c r="A27" s="102"/>
      <c r="B27" s="102"/>
      <c r="C27" s="102"/>
      <c r="D27" s="102"/>
      <c r="E27" s="102"/>
      <c r="F27" s="102"/>
      <c r="G27" s="102"/>
      <c r="H27" s="102"/>
      <c r="I27" s="102"/>
      <c r="J27" s="103"/>
      <c r="K27" s="102"/>
      <c r="L27" s="102"/>
      <c r="M27" s="103"/>
      <c r="N27" s="103"/>
      <c r="O27" s="103"/>
      <c r="P27" s="104"/>
      <c r="Q27" s="102"/>
      <c r="R27" s="102"/>
      <c r="S27" s="102"/>
    </row>
    <row r="28" spans="1:20">
      <c r="A28" s="102"/>
      <c r="B28" s="102"/>
      <c r="C28" s="102"/>
      <c r="D28" s="102"/>
      <c r="E28" s="102"/>
      <c r="F28" s="102"/>
      <c r="G28" s="102"/>
      <c r="H28" s="102"/>
      <c r="I28" s="102"/>
      <c r="J28" s="103"/>
      <c r="K28" s="102"/>
      <c r="L28" s="102"/>
      <c r="M28" s="103"/>
      <c r="N28" s="103"/>
      <c r="O28" s="103"/>
      <c r="P28" s="104"/>
      <c r="Q28" s="102"/>
      <c r="R28" s="102"/>
      <c r="S28" s="102"/>
    </row>
    <row r="29" spans="1:20">
      <c r="A29" s="102"/>
      <c r="B29" s="102"/>
      <c r="C29" s="102"/>
      <c r="D29" s="102"/>
      <c r="E29" s="102"/>
      <c r="F29" s="102"/>
      <c r="G29" s="102"/>
      <c r="H29" s="102"/>
      <c r="I29" s="102"/>
      <c r="J29" s="103"/>
      <c r="K29" s="102"/>
      <c r="L29" s="102"/>
      <c r="M29" s="103"/>
      <c r="N29" s="103"/>
      <c r="O29" s="103"/>
      <c r="P29" s="104"/>
      <c r="Q29" s="102"/>
      <c r="R29" s="102"/>
      <c r="S29" s="102"/>
    </row>
    <row r="30" spans="1:20">
      <c r="A30" s="102"/>
      <c r="B30" s="102"/>
      <c r="C30" s="102"/>
      <c r="D30" s="102"/>
      <c r="E30" s="102"/>
      <c r="F30" s="102"/>
      <c r="G30" s="102"/>
      <c r="H30" s="102"/>
      <c r="I30" s="102"/>
      <c r="J30" s="103"/>
      <c r="K30" s="102"/>
      <c r="L30" s="102"/>
      <c r="M30" s="103"/>
      <c r="N30" s="103"/>
      <c r="O30" s="103"/>
      <c r="P30" s="104"/>
      <c r="Q30" s="102"/>
      <c r="R30" s="102"/>
      <c r="S30" s="102"/>
    </row>
    <row r="31" spans="1:20">
      <c r="A31" s="102"/>
      <c r="B31" s="102"/>
      <c r="C31" s="102"/>
      <c r="D31" s="102"/>
      <c r="E31" s="102"/>
      <c r="F31" s="102"/>
      <c r="G31" s="102"/>
      <c r="H31" s="102"/>
      <c r="I31" s="102"/>
      <c r="J31" s="103"/>
      <c r="K31" s="102"/>
      <c r="L31" s="102"/>
      <c r="M31" s="103"/>
      <c r="N31" s="103"/>
      <c r="O31" s="103"/>
      <c r="P31" s="104"/>
      <c r="Q31" s="102"/>
      <c r="R31" s="102"/>
      <c r="S31" s="102"/>
    </row>
    <row r="32" spans="1:20">
      <c r="A32" s="102"/>
      <c r="B32" s="102"/>
      <c r="C32" s="102"/>
      <c r="D32" s="102"/>
      <c r="E32" s="102"/>
      <c r="F32" s="102"/>
      <c r="G32" s="102"/>
      <c r="H32" s="102"/>
      <c r="I32" s="102"/>
      <c r="J32" s="103"/>
      <c r="K32" s="102"/>
      <c r="L32" s="102"/>
      <c r="M32" s="103"/>
      <c r="N32" s="103"/>
      <c r="O32" s="103"/>
      <c r="P32" s="104"/>
      <c r="Q32" s="102"/>
      <c r="R32" s="102"/>
      <c r="S32" s="102"/>
    </row>
    <row r="33" spans="1:20">
      <c r="A33" s="102"/>
      <c r="B33" s="102"/>
      <c r="C33" s="102"/>
      <c r="D33" s="102"/>
      <c r="E33" s="102"/>
      <c r="F33" s="102"/>
      <c r="G33" s="102"/>
      <c r="H33" s="102"/>
      <c r="I33" s="102"/>
      <c r="J33" s="103"/>
      <c r="K33" s="102"/>
      <c r="L33" s="102"/>
      <c r="M33" s="103"/>
      <c r="N33" s="103"/>
      <c r="O33" s="103"/>
      <c r="P33" s="104"/>
      <c r="Q33" s="102"/>
      <c r="R33" s="102"/>
      <c r="S33" s="102"/>
    </row>
    <row r="34" spans="1:20">
      <c r="A34" s="102"/>
      <c r="B34" s="102"/>
      <c r="C34" s="102"/>
      <c r="D34" s="102"/>
      <c r="E34" s="102"/>
      <c r="F34" s="102"/>
      <c r="G34" s="102"/>
      <c r="H34" s="102"/>
      <c r="I34" s="102"/>
      <c r="J34" s="103"/>
      <c r="K34" s="102"/>
      <c r="L34" s="102"/>
      <c r="M34" s="103"/>
      <c r="N34" s="103"/>
      <c r="O34" s="103"/>
      <c r="P34" s="104"/>
      <c r="Q34" s="102"/>
      <c r="R34" s="102"/>
      <c r="S34" s="102"/>
    </row>
    <row r="35" spans="1:20">
      <c r="A35" s="102"/>
      <c r="B35" s="102"/>
      <c r="C35" s="102"/>
      <c r="D35" s="102"/>
      <c r="E35" s="102"/>
      <c r="F35" s="102"/>
      <c r="G35" s="102"/>
      <c r="H35" s="102"/>
      <c r="I35" s="102"/>
      <c r="J35" s="103"/>
      <c r="K35" s="102"/>
      <c r="L35" s="102"/>
      <c r="M35" s="103"/>
      <c r="N35" s="103"/>
      <c r="O35" s="103"/>
      <c r="P35" s="104"/>
      <c r="Q35" s="102"/>
      <c r="R35" s="102"/>
      <c r="S35" s="102"/>
    </row>
    <row r="36" spans="1:20">
      <c r="A36" s="102"/>
      <c r="B36" s="102"/>
      <c r="C36" s="102"/>
      <c r="D36" s="102"/>
      <c r="E36" s="102"/>
      <c r="F36" s="102"/>
      <c r="G36" s="102"/>
      <c r="H36" s="102"/>
      <c r="I36" s="102"/>
      <c r="J36" s="103"/>
      <c r="K36" s="102"/>
      <c r="L36" s="102"/>
      <c r="M36" s="103"/>
      <c r="N36" s="103"/>
      <c r="O36" s="103"/>
      <c r="P36" s="102"/>
      <c r="Q36" s="102"/>
      <c r="R36" s="102"/>
      <c r="S36" s="102"/>
    </row>
    <row r="37" spans="1:20">
      <c r="A37" s="102"/>
      <c r="B37" s="102"/>
      <c r="C37" s="102"/>
      <c r="D37" s="102"/>
      <c r="E37" s="102"/>
      <c r="F37" s="102"/>
      <c r="G37" s="102"/>
      <c r="H37" s="102"/>
      <c r="I37" s="102"/>
      <c r="J37" s="103"/>
      <c r="K37" s="102"/>
      <c r="L37" s="102"/>
      <c r="M37" s="103"/>
      <c r="N37" s="103"/>
      <c r="O37" s="103"/>
      <c r="P37" s="102"/>
      <c r="Q37" s="102"/>
      <c r="R37" s="102"/>
      <c r="S37" s="102"/>
    </row>
    <row r="38" spans="1:20">
      <c r="A38" s="102"/>
      <c r="B38" s="102"/>
      <c r="C38" s="102"/>
      <c r="D38" s="102"/>
      <c r="E38" s="102"/>
      <c r="F38" s="102"/>
      <c r="G38" s="102"/>
      <c r="H38" s="102"/>
      <c r="I38" s="102"/>
      <c r="J38" s="103"/>
      <c r="K38" s="102"/>
      <c r="L38" s="102"/>
      <c r="M38" s="103"/>
      <c r="N38" s="103"/>
      <c r="O38" s="103"/>
      <c r="P38" s="102"/>
      <c r="Q38" s="102"/>
      <c r="R38" s="102"/>
      <c r="S38" s="102"/>
    </row>
    <row r="39" spans="1:20" ht="15.75" thickBot="1">
      <c r="A39" s="51"/>
      <c r="B39" s="51"/>
      <c r="C39" s="50"/>
      <c r="D39" s="51"/>
      <c r="E39" s="51"/>
      <c r="F39" s="51"/>
      <c r="G39" s="51"/>
      <c r="H39" s="51"/>
      <c r="I39" s="51"/>
      <c r="J39" s="51"/>
      <c r="K39" s="51"/>
      <c r="L39" s="51"/>
      <c r="M39" s="51"/>
      <c r="N39" s="51"/>
      <c r="O39" s="51"/>
      <c r="P39" s="51"/>
      <c r="Q39" s="51"/>
      <c r="R39" s="51"/>
      <c r="S39" s="51"/>
      <c r="T39" s="51"/>
    </row>
    <row r="40" spans="1:20" ht="16.5" thickBot="1">
      <c r="A40" s="262" t="s">
        <v>157</v>
      </c>
      <c r="B40" s="263"/>
      <c r="C40" s="215"/>
      <c r="D40" s="213"/>
      <c r="E40" s="213"/>
      <c r="F40" s="213"/>
      <c r="G40" s="213"/>
      <c r="H40" s="213"/>
      <c r="I40" s="213"/>
      <c r="J40" s="213"/>
      <c r="K40" s="213"/>
      <c r="L40" s="213"/>
      <c r="M40" s="213"/>
      <c r="N40" s="213"/>
      <c r="O40" s="213"/>
      <c r="P40" s="213"/>
      <c r="Q40" s="213"/>
      <c r="R40" s="213"/>
      <c r="S40" s="213"/>
      <c r="T40" s="51"/>
    </row>
    <row r="41" spans="1:20" ht="30">
      <c r="A41" s="183" t="s">
        <v>91</v>
      </c>
      <c r="B41" s="183" t="s">
        <v>92</v>
      </c>
      <c r="C41" s="62" t="s">
        <v>93</v>
      </c>
      <c r="D41" s="62" t="s">
        <v>94</v>
      </c>
      <c r="E41" s="62" t="s">
        <v>95</v>
      </c>
      <c r="F41" s="62" t="s">
        <v>96</v>
      </c>
      <c r="G41" s="62" t="s">
        <v>97</v>
      </c>
      <c r="H41" s="62" t="s">
        <v>98</v>
      </c>
      <c r="I41" s="62" t="s">
        <v>99</v>
      </c>
      <c r="J41" s="62" t="s">
        <v>158</v>
      </c>
      <c r="K41" s="62" t="s">
        <v>159</v>
      </c>
      <c r="L41" s="62" t="s">
        <v>101</v>
      </c>
      <c r="M41" s="62" t="s">
        <v>102</v>
      </c>
      <c r="N41" s="62" t="s">
        <v>103</v>
      </c>
      <c r="O41" s="62" t="s">
        <v>104</v>
      </c>
      <c r="P41" s="62" t="s">
        <v>105</v>
      </c>
      <c r="Q41" s="62" t="s">
        <v>106</v>
      </c>
      <c r="R41" s="62" t="s">
        <v>107</v>
      </c>
      <c r="S41" s="62" t="s">
        <v>108</v>
      </c>
      <c r="T41" s="86" t="s">
        <v>109</v>
      </c>
    </row>
    <row r="42" spans="1:20">
      <c r="A42" s="220"/>
      <c r="B42" s="220"/>
      <c r="C42" s="220"/>
      <c r="D42" s="220"/>
      <c r="E42" s="220"/>
      <c r="F42" s="220"/>
      <c r="G42" s="220"/>
      <c r="H42" s="220"/>
      <c r="I42" s="220"/>
      <c r="J42" s="221"/>
      <c r="K42" s="221"/>
      <c r="L42" s="220"/>
      <c r="M42" s="220"/>
      <c r="N42" s="221"/>
      <c r="O42" s="221"/>
      <c r="P42" s="221"/>
      <c r="Q42" s="222"/>
      <c r="R42" s="220"/>
      <c r="S42" s="220"/>
      <c r="T42" s="220"/>
    </row>
    <row r="43" spans="1:20">
      <c r="A43" s="220"/>
      <c r="B43" s="220"/>
      <c r="C43" s="220"/>
      <c r="D43" s="220"/>
      <c r="E43" s="220"/>
      <c r="F43" s="220"/>
      <c r="G43" s="220"/>
      <c r="H43" s="220"/>
      <c r="I43" s="220"/>
      <c r="J43" s="221"/>
      <c r="K43" s="221"/>
      <c r="L43" s="220"/>
      <c r="M43" s="220"/>
      <c r="N43" s="221"/>
      <c r="O43" s="221"/>
      <c r="P43" s="221"/>
      <c r="Q43" s="222"/>
      <c r="R43" s="220"/>
      <c r="S43" s="220"/>
      <c r="T43" s="220"/>
    </row>
    <row r="44" spans="1:20">
      <c r="A44" s="220"/>
      <c r="B44" s="220"/>
      <c r="C44" s="220"/>
      <c r="D44" s="220"/>
      <c r="E44" s="220"/>
      <c r="F44" s="220"/>
      <c r="G44" s="220"/>
      <c r="H44" s="220"/>
      <c r="I44" s="220"/>
      <c r="J44" s="221"/>
      <c r="K44" s="221"/>
      <c r="L44" s="220"/>
      <c r="M44" s="220"/>
      <c r="N44" s="221"/>
      <c r="O44" s="221"/>
      <c r="P44" s="221"/>
      <c r="Q44" s="222"/>
      <c r="R44" s="220"/>
      <c r="S44" s="220"/>
      <c r="T44" s="220"/>
    </row>
    <row r="45" spans="1:20">
      <c r="A45" s="220"/>
      <c r="B45" s="220"/>
      <c r="C45" s="220"/>
      <c r="D45" s="220"/>
      <c r="E45" s="220"/>
      <c r="F45" s="220"/>
      <c r="G45" s="220"/>
      <c r="H45" s="220"/>
      <c r="I45" s="220"/>
      <c r="J45" s="221"/>
      <c r="K45" s="221"/>
      <c r="L45" s="220"/>
      <c r="M45" s="220"/>
      <c r="N45" s="221"/>
      <c r="O45" s="221"/>
      <c r="P45" s="221"/>
      <c r="Q45" s="222"/>
      <c r="R45" s="220"/>
      <c r="S45" s="220"/>
      <c r="T45" s="220"/>
    </row>
    <row r="46" spans="1:20">
      <c r="A46" s="220"/>
      <c r="B46" s="220"/>
      <c r="C46" s="220"/>
      <c r="D46" s="220"/>
      <c r="E46" s="220"/>
      <c r="F46" s="220"/>
      <c r="G46" s="220"/>
      <c r="H46" s="220"/>
      <c r="I46" s="220"/>
      <c r="J46" s="221"/>
      <c r="K46" s="221"/>
      <c r="L46" s="220"/>
      <c r="M46" s="220"/>
      <c r="N46" s="221"/>
      <c r="O46" s="221"/>
      <c r="P46" s="221"/>
      <c r="Q46" s="222"/>
      <c r="R46" s="220"/>
      <c r="S46" s="220"/>
      <c r="T46" s="220"/>
    </row>
    <row r="47" spans="1:20">
      <c r="A47" s="220"/>
      <c r="B47" s="220"/>
      <c r="C47" s="220"/>
      <c r="D47" s="220"/>
      <c r="E47" s="220"/>
      <c r="F47" s="220"/>
      <c r="G47" s="220"/>
      <c r="H47" s="220"/>
      <c r="I47" s="220"/>
      <c r="J47" s="221"/>
      <c r="K47" s="221"/>
      <c r="L47" s="220"/>
      <c r="M47" s="220"/>
      <c r="N47" s="221"/>
      <c r="O47" s="221"/>
      <c r="P47" s="221"/>
      <c r="Q47" s="222"/>
      <c r="R47" s="220"/>
      <c r="S47" s="220"/>
      <c r="T47" s="220"/>
    </row>
    <row r="48" spans="1:20">
      <c r="A48" s="220"/>
      <c r="B48" s="220"/>
      <c r="C48" s="220"/>
      <c r="D48" s="220"/>
      <c r="E48" s="220"/>
      <c r="F48" s="220"/>
      <c r="G48" s="220"/>
      <c r="H48" s="220"/>
      <c r="I48" s="220"/>
      <c r="J48" s="221"/>
      <c r="K48" s="221"/>
      <c r="L48" s="220"/>
      <c r="M48" s="220"/>
      <c r="N48" s="221"/>
      <c r="O48" s="223"/>
      <c r="P48" s="221"/>
      <c r="Q48" s="222"/>
      <c r="R48" s="220"/>
      <c r="S48" s="220"/>
      <c r="T48" s="220"/>
    </row>
    <row r="49" spans="1:20">
      <c r="A49" s="220"/>
      <c r="B49" s="220"/>
      <c r="C49" s="220"/>
      <c r="D49" s="220"/>
      <c r="E49" s="220"/>
      <c r="F49" s="220"/>
      <c r="G49" s="220"/>
      <c r="H49" s="220"/>
      <c r="I49" s="220"/>
      <c r="J49" s="221"/>
      <c r="K49" s="221"/>
      <c r="L49" s="220"/>
      <c r="M49" s="220"/>
      <c r="N49" s="221"/>
      <c r="O49" s="223"/>
      <c r="P49" s="221"/>
      <c r="Q49" s="222"/>
      <c r="R49" s="220"/>
      <c r="S49" s="220"/>
      <c r="T49" s="220"/>
    </row>
    <row r="50" spans="1:20">
      <c r="A50" s="185"/>
      <c r="B50" s="185"/>
      <c r="C50" s="185"/>
      <c r="D50" s="185"/>
      <c r="E50" s="185"/>
      <c r="F50" s="185"/>
      <c r="G50" s="185"/>
      <c r="H50" s="185"/>
      <c r="I50" s="185"/>
      <c r="J50" s="186"/>
      <c r="K50" s="186"/>
      <c r="L50" s="185"/>
      <c r="M50" s="185"/>
      <c r="N50" s="186"/>
      <c r="O50" s="186"/>
      <c r="P50" s="186"/>
      <c r="Q50" s="187"/>
      <c r="R50" s="185"/>
      <c r="S50" s="185"/>
      <c r="T50" s="185"/>
    </row>
    <row r="51" spans="1:20">
      <c r="A51" s="185"/>
      <c r="B51" s="185"/>
      <c r="C51" s="185"/>
      <c r="D51" s="185"/>
      <c r="E51" s="185"/>
      <c r="F51" s="185"/>
      <c r="G51" s="185"/>
      <c r="H51" s="185"/>
      <c r="I51" s="185"/>
      <c r="J51" s="186"/>
      <c r="K51" s="186"/>
      <c r="L51" s="185"/>
      <c r="M51" s="185"/>
      <c r="N51" s="186"/>
      <c r="O51" s="186"/>
      <c r="P51" s="186"/>
      <c r="Q51" s="187"/>
      <c r="R51" s="185"/>
      <c r="S51" s="185"/>
      <c r="T51" s="185"/>
    </row>
    <row r="52" spans="1:20">
      <c r="A52" s="185"/>
      <c r="B52" s="185"/>
      <c r="C52" s="185"/>
      <c r="D52" s="185"/>
      <c r="E52" s="185"/>
      <c r="F52" s="185"/>
      <c r="G52" s="185"/>
      <c r="H52" s="185"/>
      <c r="I52" s="185"/>
      <c r="J52" s="186"/>
      <c r="K52" s="186"/>
      <c r="L52" s="185"/>
      <c r="M52" s="185"/>
      <c r="N52" s="186"/>
      <c r="O52" s="186"/>
      <c r="P52" s="186"/>
      <c r="Q52" s="187"/>
      <c r="R52" s="185"/>
      <c r="S52" s="185"/>
      <c r="T52" s="185"/>
    </row>
    <row r="53" spans="1:20">
      <c r="A53" s="185"/>
      <c r="B53" s="185"/>
      <c r="C53" s="185"/>
      <c r="D53" s="185"/>
      <c r="E53" s="185"/>
      <c r="F53" s="185"/>
      <c r="G53" s="185"/>
      <c r="H53" s="185"/>
      <c r="I53" s="185"/>
      <c r="J53" s="186"/>
      <c r="K53" s="186"/>
      <c r="L53" s="185"/>
      <c r="M53" s="185"/>
      <c r="N53" s="186"/>
      <c r="O53" s="186"/>
      <c r="P53" s="186"/>
      <c r="Q53" s="187"/>
      <c r="R53" s="185"/>
      <c r="S53" s="185"/>
      <c r="T53" s="185"/>
    </row>
    <row r="54" spans="1:20">
      <c r="A54" s="185"/>
      <c r="B54" s="185"/>
      <c r="C54" s="185"/>
      <c r="D54" s="185"/>
      <c r="E54" s="185"/>
      <c r="F54" s="185"/>
      <c r="G54" s="185"/>
      <c r="H54" s="185"/>
      <c r="I54" s="185"/>
      <c r="J54" s="186"/>
      <c r="K54" s="186"/>
      <c r="L54" s="185"/>
      <c r="M54" s="185"/>
      <c r="N54" s="186"/>
      <c r="O54" s="186"/>
      <c r="P54" s="186"/>
      <c r="Q54" s="187"/>
      <c r="R54" s="185"/>
      <c r="S54" s="185"/>
      <c r="T54" s="185"/>
    </row>
    <row r="55" spans="1:20">
      <c r="A55" s="185"/>
      <c r="B55" s="185"/>
      <c r="C55" s="185"/>
      <c r="D55" s="185"/>
      <c r="E55" s="185"/>
      <c r="F55" s="185"/>
      <c r="G55" s="185"/>
      <c r="H55" s="185"/>
      <c r="I55" s="185"/>
      <c r="J55" s="186"/>
      <c r="K55" s="186"/>
      <c r="L55" s="185"/>
      <c r="M55" s="185"/>
      <c r="N55" s="186"/>
      <c r="O55" s="186"/>
      <c r="P55" s="186"/>
      <c r="Q55" s="187"/>
      <c r="R55" s="185"/>
      <c r="S55" s="185"/>
      <c r="T55" s="185"/>
    </row>
    <row r="56" spans="1:20">
      <c r="A56" s="185"/>
      <c r="B56" s="185"/>
      <c r="C56" s="185"/>
      <c r="D56" s="185"/>
      <c r="E56" s="185"/>
      <c r="F56" s="185"/>
      <c r="G56" s="185"/>
      <c r="H56" s="185"/>
      <c r="I56" s="185"/>
      <c r="J56" s="186"/>
      <c r="K56" s="186"/>
      <c r="L56" s="185"/>
      <c r="M56" s="185"/>
      <c r="N56" s="186"/>
      <c r="O56" s="186"/>
      <c r="P56" s="186"/>
      <c r="Q56" s="187"/>
      <c r="R56" s="185"/>
      <c r="S56" s="185"/>
      <c r="T56" s="185"/>
    </row>
    <row r="57" spans="1:20">
      <c r="A57" s="185"/>
      <c r="B57" s="185"/>
      <c r="C57" s="185"/>
      <c r="D57" s="185"/>
      <c r="E57" s="185"/>
      <c r="F57" s="185"/>
      <c r="G57" s="185"/>
      <c r="H57" s="185"/>
      <c r="I57" s="185"/>
      <c r="J57" s="186"/>
      <c r="K57" s="186"/>
      <c r="L57" s="185"/>
      <c r="M57" s="185"/>
      <c r="N57" s="186"/>
      <c r="O57" s="186"/>
      <c r="P57" s="186"/>
      <c r="Q57" s="187"/>
      <c r="R57" s="185"/>
      <c r="S57" s="185"/>
      <c r="T57" s="185"/>
    </row>
    <row r="58" spans="1:20">
      <c r="A58" s="185"/>
      <c r="B58" s="185"/>
      <c r="C58" s="185"/>
      <c r="D58" s="185"/>
      <c r="E58" s="185"/>
      <c r="F58" s="185"/>
      <c r="G58" s="185"/>
      <c r="H58" s="185"/>
      <c r="I58" s="185"/>
      <c r="J58" s="186"/>
      <c r="K58" s="186"/>
      <c r="L58" s="185"/>
      <c r="M58" s="185"/>
      <c r="N58" s="186"/>
      <c r="O58" s="186"/>
      <c r="P58" s="186"/>
      <c r="Q58" s="187"/>
      <c r="R58" s="185"/>
      <c r="S58" s="185"/>
      <c r="T58" s="185"/>
    </row>
    <row r="64" spans="1:20">
      <c r="A64" s="184"/>
    </row>
    <row r="65" spans="1:1">
      <c r="A65" s="184"/>
    </row>
    <row r="66" spans="1:1">
      <c r="A66" s="184"/>
    </row>
  </sheetData>
  <autoFilter ref="A6:S38" xr:uid="{F9201CC7-1BE1-4122-94AA-382C1559D598}"/>
  <mergeCells count="2">
    <mergeCell ref="A5:B5"/>
    <mergeCell ref="A40:B40"/>
  </mergeCells>
  <phoneticPr fontId="9" type="noConversion"/>
  <hyperlinks>
    <hyperlink ref="D1" location="Index!A1" display="Back" xr:uid="{00000000-0004-0000-03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6"/>
  <sheetViews>
    <sheetView workbookViewId="0">
      <selection activeCell="A19" sqref="A19"/>
    </sheetView>
  </sheetViews>
  <sheetFormatPr defaultColWidth="9.140625" defaultRowHeight="15"/>
  <cols>
    <col min="1" max="1" width="35.28515625" style="22" customWidth="1"/>
    <col min="2" max="2" width="78.140625" style="22" customWidth="1"/>
    <col min="3" max="3" width="21.140625" style="22" bestFit="1" customWidth="1"/>
    <col min="4" max="4" width="35.28515625" style="22" customWidth="1"/>
    <col min="5" max="5" width="25.28515625" style="22" customWidth="1"/>
    <col min="6" max="6" width="22.85546875" style="22" customWidth="1"/>
    <col min="7" max="7" width="43" style="22" customWidth="1"/>
    <col min="8" max="8" width="35.7109375" style="22" customWidth="1"/>
    <col min="9" max="9" width="26.5703125" style="22" customWidth="1"/>
    <col min="10" max="10" width="22.5703125" style="22" customWidth="1"/>
    <col min="11" max="11" width="45.140625" style="22" customWidth="1"/>
    <col min="12" max="12" width="35.85546875" style="22" customWidth="1"/>
    <col min="13" max="13" width="32.85546875" style="22" customWidth="1"/>
    <col min="14" max="14" width="50.5703125" style="22" customWidth="1"/>
    <col min="15" max="15" width="17.42578125" style="22" customWidth="1"/>
    <col min="16" max="16" width="23.85546875" style="22" customWidth="1"/>
    <col min="17" max="17" width="51.85546875" style="22" customWidth="1"/>
    <col min="18" max="18" width="32" style="22" customWidth="1"/>
    <col min="19" max="19" width="52.140625" style="22" customWidth="1"/>
    <col min="20" max="20" width="53.42578125" style="22" customWidth="1"/>
    <col min="21" max="21" width="70.42578125" style="22" customWidth="1"/>
    <col min="22" max="22" width="22.140625" style="22" customWidth="1"/>
    <col min="23" max="23" width="50.28515625" style="22" customWidth="1"/>
    <col min="24" max="24" width="38.85546875" style="22" customWidth="1"/>
    <col min="25" max="25" width="45.28515625" style="22" customWidth="1"/>
    <col min="26" max="26" width="55.28515625" style="22" customWidth="1"/>
    <col min="27" max="27" width="47.140625" style="22" customWidth="1"/>
    <col min="28" max="28" width="22.5703125" style="22" customWidth="1"/>
    <col min="29" max="29" width="43" style="22" customWidth="1"/>
    <col min="30" max="30" width="17.85546875" style="22" customWidth="1"/>
    <col min="31" max="31" width="16.140625" style="22" customWidth="1"/>
    <col min="32" max="32" width="22" style="22" customWidth="1"/>
    <col min="33" max="16384" width="9.140625" style="22"/>
  </cols>
  <sheetData>
    <row r="1" spans="1:7">
      <c r="A1" s="22" t="s">
        <v>16</v>
      </c>
      <c r="B1" s="212">
        <v>44887</v>
      </c>
      <c r="D1" s="2" t="s">
        <v>17</v>
      </c>
      <c r="G1"/>
    </row>
    <row r="2" spans="1:7">
      <c r="A2" s="22" t="s">
        <v>18</v>
      </c>
      <c r="B2" s="207" t="s">
        <v>420</v>
      </c>
    </row>
    <row r="4" spans="1:7">
      <c r="A4" s="250" t="s">
        <v>458</v>
      </c>
      <c r="B4" s="250" t="s">
        <v>459</v>
      </c>
      <c r="C4" s="250" t="s">
        <v>110</v>
      </c>
      <c r="D4" s="251" t="s">
        <v>111</v>
      </c>
    </row>
    <row r="5" spans="1:7">
      <c r="A5" s="22" t="s">
        <v>461</v>
      </c>
      <c r="B5" s="61" t="s">
        <v>460</v>
      </c>
      <c r="C5" s="72" t="s">
        <v>188</v>
      </c>
      <c r="D5" s="256">
        <v>2021</v>
      </c>
    </row>
    <row r="6" spans="1:7">
      <c r="A6" s="22" t="s">
        <v>463</v>
      </c>
      <c r="B6" s="61" t="s">
        <v>462</v>
      </c>
      <c r="C6" s="163" t="s">
        <v>190</v>
      </c>
      <c r="D6" s="256">
        <v>2021</v>
      </c>
    </row>
    <row r="7" spans="1:7">
      <c r="A7" s="22" t="s">
        <v>474</v>
      </c>
      <c r="B7" s="23" t="s">
        <v>475</v>
      </c>
      <c r="C7" s="189" t="s">
        <v>189</v>
      </c>
      <c r="D7" s="256">
        <v>2021</v>
      </c>
    </row>
    <row r="8" spans="1:7">
      <c r="A8" s="22" t="s">
        <v>465</v>
      </c>
      <c r="B8" s="61" t="s">
        <v>464</v>
      </c>
      <c r="C8" s="163" t="s">
        <v>192</v>
      </c>
      <c r="D8" s="257">
        <v>2021</v>
      </c>
    </row>
    <row r="9" spans="1:7">
      <c r="A9" s="22" t="s">
        <v>467</v>
      </c>
      <c r="B9" s="22" t="s">
        <v>466</v>
      </c>
      <c r="C9" s="163" t="s">
        <v>191</v>
      </c>
      <c r="D9" s="256">
        <v>2021</v>
      </c>
    </row>
    <row r="10" spans="1:7">
      <c r="A10" s="22" t="s">
        <v>469</v>
      </c>
      <c r="B10" s="22" t="s">
        <v>468</v>
      </c>
      <c r="C10" s="163" t="s">
        <v>190</v>
      </c>
      <c r="D10" s="256">
        <v>2021</v>
      </c>
    </row>
    <row r="11" spans="1:7">
      <c r="A11" s="22" t="s">
        <v>471</v>
      </c>
      <c r="B11" s="22" t="s">
        <v>470</v>
      </c>
      <c r="C11" s="72" t="s">
        <v>193</v>
      </c>
      <c r="D11" s="256">
        <v>2022</v>
      </c>
    </row>
    <row r="12" spans="1:7">
      <c r="A12" s="22" t="s">
        <v>473</v>
      </c>
      <c r="B12" s="22" t="s">
        <v>472</v>
      </c>
      <c r="C12" s="72" t="s">
        <v>189</v>
      </c>
      <c r="D12" s="256">
        <v>2022</v>
      </c>
    </row>
    <row r="13" spans="1:7">
      <c r="A13" s="22" t="s">
        <v>474</v>
      </c>
      <c r="B13" s="23" t="s">
        <v>475</v>
      </c>
      <c r="C13" s="163" t="s">
        <v>192</v>
      </c>
      <c r="D13" s="256">
        <v>2022</v>
      </c>
    </row>
    <row r="14" spans="1:7">
      <c r="A14" s="22" t="s">
        <v>555</v>
      </c>
      <c r="B14" s="23" t="s">
        <v>556</v>
      </c>
      <c r="C14" s="72" t="s">
        <v>188</v>
      </c>
      <c r="D14" s="256">
        <v>2022</v>
      </c>
    </row>
    <row r="15" spans="1:7">
      <c r="A15" s="22" t="s">
        <v>572</v>
      </c>
      <c r="B15" s="14" t="s">
        <v>571</v>
      </c>
      <c r="C15" s="72" t="s">
        <v>188</v>
      </c>
      <c r="D15" s="256">
        <v>2022</v>
      </c>
    </row>
    <row r="16" spans="1:7">
      <c r="A16" s="22" t="s">
        <v>586</v>
      </c>
      <c r="B16" s="207" t="s">
        <v>575</v>
      </c>
      <c r="C16" s="72" t="s">
        <v>188</v>
      </c>
      <c r="D16" s="256">
        <v>2022</v>
      </c>
    </row>
    <row r="17" spans="1:4">
      <c r="A17" s="22" t="s">
        <v>588</v>
      </c>
      <c r="B17" s="23" t="s">
        <v>587</v>
      </c>
      <c r="C17" s="72" t="s">
        <v>300</v>
      </c>
      <c r="D17" s="256">
        <v>2022</v>
      </c>
    </row>
    <row r="18" spans="1:4">
      <c r="A18" s="22" t="s">
        <v>589</v>
      </c>
      <c r="B18" s="23" t="s">
        <v>590</v>
      </c>
      <c r="C18" s="72" t="s">
        <v>591</v>
      </c>
      <c r="D18" s="256">
        <v>2022</v>
      </c>
    </row>
    <row r="19" spans="1:4">
      <c r="A19" s="22" t="s">
        <v>617</v>
      </c>
      <c r="B19" s="23" t="s">
        <v>615</v>
      </c>
      <c r="C19" s="72" t="s">
        <v>616</v>
      </c>
      <c r="D19" s="256">
        <v>2022</v>
      </c>
    </row>
    <row r="20" spans="1:4">
      <c r="B20" s="72"/>
      <c r="C20" s="72"/>
    </row>
    <row r="21" spans="1:4">
      <c r="B21" s="72"/>
      <c r="C21" s="72"/>
    </row>
    <row r="22" spans="1:4">
      <c r="B22" s="72"/>
      <c r="C22" s="72"/>
    </row>
    <row r="23" spans="1:4">
      <c r="B23" s="72"/>
      <c r="C23" s="72"/>
    </row>
    <row r="24" spans="1:4">
      <c r="B24" s="72"/>
      <c r="C24" s="72"/>
    </row>
    <row r="25" spans="1:4">
      <c r="B25" s="72"/>
      <c r="C25" s="72"/>
    </row>
    <row r="26" spans="1:4">
      <c r="B26" s="72"/>
      <c r="C26" s="72"/>
    </row>
  </sheetData>
  <sortState xmlns:xlrd2="http://schemas.microsoft.com/office/spreadsheetml/2017/richdata2" ref="B5:D12">
    <sortCondition ref="D5:D12"/>
  </sortState>
  <hyperlinks>
    <hyperlink ref="D1" location="Index!A1" display="Back" xr:uid="{00000000-0004-0000-0400-000000000000}"/>
  </hyperlinks>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133"/>
  <sheetViews>
    <sheetView topLeftCell="A70" workbookViewId="0">
      <selection activeCell="C82" sqref="C82"/>
    </sheetView>
  </sheetViews>
  <sheetFormatPr defaultColWidth="9.140625" defaultRowHeight="15"/>
  <cols>
    <col min="1" max="1" width="43.5703125" style="1" bestFit="1" customWidth="1"/>
    <col min="2" max="2" width="30.42578125" style="14" bestFit="1" customWidth="1"/>
    <col min="3" max="7" width="9.7109375" style="14" bestFit="1" customWidth="1"/>
    <col min="8" max="8" width="50.7109375" style="42" customWidth="1"/>
    <col min="9" max="16384" width="9.140625" style="14"/>
  </cols>
  <sheetData>
    <row r="1" spans="1:8">
      <c r="A1" s="1" t="s">
        <v>16</v>
      </c>
      <c r="B1" s="69">
        <v>44840</v>
      </c>
      <c r="C1" s="43" t="s">
        <v>17</v>
      </c>
    </row>
    <row r="2" spans="1:8">
      <c r="A2" s="1" t="s">
        <v>18</v>
      </c>
      <c r="B2" s="207" t="s">
        <v>420</v>
      </c>
    </row>
    <row r="4" spans="1:8" ht="21.75" thickBot="1">
      <c r="A4" s="270" t="s">
        <v>185</v>
      </c>
      <c r="B4" s="270"/>
      <c r="C4" s="270"/>
      <c r="D4" s="270"/>
      <c r="E4" s="270"/>
      <c r="F4" s="270"/>
      <c r="G4" s="270"/>
      <c r="H4" s="270"/>
    </row>
    <row r="5" spans="1:8">
      <c r="A5" s="266" t="s">
        <v>52</v>
      </c>
      <c r="B5" s="268" t="s">
        <v>53</v>
      </c>
      <c r="C5" s="268"/>
      <c r="D5" s="268"/>
      <c r="E5" s="268"/>
      <c r="F5" s="268"/>
      <c r="G5" s="268"/>
      <c r="H5" s="271" t="s">
        <v>55</v>
      </c>
    </row>
    <row r="6" spans="1:8">
      <c r="A6" s="267"/>
      <c r="B6" s="269"/>
      <c r="C6" s="101" t="s">
        <v>136</v>
      </c>
      <c r="D6" s="101" t="s">
        <v>182</v>
      </c>
      <c r="E6" s="101" t="s">
        <v>183</v>
      </c>
      <c r="F6" s="101" t="s">
        <v>137</v>
      </c>
      <c r="G6" s="101" t="s">
        <v>184</v>
      </c>
      <c r="H6" s="272"/>
    </row>
    <row r="7" spans="1:8" ht="30">
      <c r="A7" s="1" t="s">
        <v>297</v>
      </c>
      <c r="B7" s="206" t="s">
        <v>190</v>
      </c>
      <c r="C7" s="206" t="s">
        <v>296</v>
      </c>
      <c r="D7" s="206" t="s">
        <v>296</v>
      </c>
      <c r="E7" s="206" t="s">
        <v>296</v>
      </c>
      <c r="F7" s="206" t="s">
        <v>296</v>
      </c>
      <c r="G7" s="206" t="s">
        <v>296</v>
      </c>
      <c r="H7" s="205" t="s">
        <v>298</v>
      </c>
    </row>
    <row r="8" spans="1:8" ht="60">
      <c r="A8" s="1" t="s">
        <v>301</v>
      </c>
      <c r="B8" s="18" t="s">
        <v>303</v>
      </c>
      <c r="C8" s="206" t="s">
        <v>296</v>
      </c>
      <c r="D8" s="206" t="s">
        <v>296</v>
      </c>
      <c r="E8" s="206" t="s">
        <v>296</v>
      </c>
      <c r="F8" s="206" t="s">
        <v>296</v>
      </c>
      <c r="G8" s="206" t="s">
        <v>296</v>
      </c>
      <c r="H8" s="205" t="s">
        <v>302</v>
      </c>
    </row>
    <row r="9" spans="1:8">
      <c r="A9" s="117" t="s">
        <v>597</v>
      </c>
      <c r="B9" s="18" t="s">
        <v>190</v>
      </c>
      <c r="C9" s="206" t="s">
        <v>296</v>
      </c>
      <c r="D9" s="206" t="s">
        <v>296</v>
      </c>
      <c r="E9" s="206" t="s">
        <v>296</v>
      </c>
      <c r="F9" s="206" t="s">
        <v>296</v>
      </c>
      <c r="G9" s="206" t="s">
        <v>296</v>
      </c>
      <c r="H9" s="49" t="s">
        <v>396</v>
      </c>
    </row>
    <row r="10" spans="1:8">
      <c r="A10" s="117" t="s">
        <v>598</v>
      </c>
      <c r="B10" s="206" t="s">
        <v>190</v>
      </c>
      <c r="C10" s="206" t="s">
        <v>296</v>
      </c>
      <c r="D10" s="206" t="s">
        <v>296</v>
      </c>
      <c r="E10" s="206" t="s">
        <v>296</v>
      </c>
      <c r="F10" s="206" t="s">
        <v>296</v>
      </c>
      <c r="G10" s="206" t="s">
        <v>296</v>
      </c>
      <c r="H10" s="49" t="s">
        <v>397</v>
      </c>
    </row>
    <row r="11" spans="1:8">
      <c r="A11" s="117" t="s">
        <v>599</v>
      </c>
      <c r="B11" s="206" t="s">
        <v>190</v>
      </c>
      <c r="C11" s="206" t="s">
        <v>296</v>
      </c>
      <c r="D11" s="206" t="s">
        <v>296</v>
      </c>
      <c r="E11" s="206" t="s">
        <v>296</v>
      </c>
      <c r="F11" s="206" t="s">
        <v>296</v>
      </c>
      <c r="G11" s="206" t="s">
        <v>296</v>
      </c>
      <c r="H11" s="49" t="s">
        <v>398</v>
      </c>
    </row>
    <row r="12" spans="1:8" ht="30">
      <c r="A12" s="1" t="s">
        <v>417</v>
      </c>
      <c r="B12" s="18" t="s">
        <v>418</v>
      </c>
      <c r="C12" s="206" t="s">
        <v>296</v>
      </c>
      <c r="D12" s="206" t="s">
        <v>296</v>
      </c>
      <c r="E12" s="206" t="s">
        <v>296</v>
      </c>
      <c r="F12" s="206" t="s">
        <v>296</v>
      </c>
      <c r="G12" s="206" t="s">
        <v>296</v>
      </c>
      <c r="H12" s="73" t="s">
        <v>522</v>
      </c>
    </row>
    <row r="13" spans="1:8" ht="30">
      <c r="A13" s="1" t="s">
        <v>423</v>
      </c>
      <c r="B13" s="18" t="s">
        <v>300</v>
      </c>
      <c r="C13" s="206" t="s">
        <v>296</v>
      </c>
      <c r="D13" s="206" t="s">
        <v>296</v>
      </c>
      <c r="E13" s="206" t="s">
        <v>296</v>
      </c>
      <c r="F13" s="206" t="s">
        <v>296</v>
      </c>
      <c r="G13" s="206" t="s">
        <v>296</v>
      </c>
      <c r="H13" s="205" t="s">
        <v>422</v>
      </c>
    </row>
    <row r="14" spans="1:8" ht="30">
      <c r="A14" s="1" t="s">
        <v>518</v>
      </c>
      <c r="B14" s="18" t="s">
        <v>190</v>
      </c>
      <c r="C14" s="206" t="s">
        <v>296</v>
      </c>
      <c r="D14" s="206" t="s">
        <v>296</v>
      </c>
      <c r="E14" s="206" t="s">
        <v>296</v>
      </c>
      <c r="F14" s="206" t="s">
        <v>296</v>
      </c>
      <c r="G14" s="206" t="s">
        <v>296</v>
      </c>
      <c r="H14" s="42" t="s">
        <v>298</v>
      </c>
    </row>
    <row r="15" spans="1:8" ht="30">
      <c r="A15" s="42" t="s">
        <v>554</v>
      </c>
      <c r="B15" s="18" t="s">
        <v>295</v>
      </c>
      <c r="C15" s="206" t="s">
        <v>296</v>
      </c>
      <c r="D15" s="206" t="s">
        <v>296</v>
      </c>
      <c r="E15" s="206" t="s">
        <v>296</v>
      </c>
      <c r="F15" s="206" t="s">
        <v>296</v>
      </c>
      <c r="G15" s="206" t="s">
        <v>296</v>
      </c>
      <c r="H15" s="14" t="s">
        <v>585</v>
      </c>
    </row>
    <row r="16" spans="1:8" ht="45">
      <c r="A16" s="1" t="s">
        <v>559</v>
      </c>
      <c r="B16" s="18" t="s">
        <v>558</v>
      </c>
      <c r="C16" s="206" t="s">
        <v>296</v>
      </c>
      <c r="D16" s="206" t="s">
        <v>296</v>
      </c>
      <c r="E16" s="206" t="s">
        <v>296</v>
      </c>
      <c r="F16" s="206" t="s">
        <v>296</v>
      </c>
      <c r="G16" s="206" t="s">
        <v>296</v>
      </c>
      <c r="H16" s="14" t="s">
        <v>557</v>
      </c>
    </row>
    <row r="17" spans="1:8" ht="30">
      <c r="A17" s="117" t="s">
        <v>596</v>
      </c>
      <c r="B17" s="18" t="s">
        <v>300</v>
      </c>
      <c r="C17" s="206" t="s">
        <v>296</v>
      </c>
      <c r="D17" s="206" t="s">
        <v>296</v>
      </c>
      <c r="E17" s="206" t="s">
        <v>296</v>
      </c>
      <c r="F17" s="206" t="s">
        <v>296</v>
      </c>
      <c r="G17" s="206" t="s">
        <v>296</v>
      </c>
      <c r="H17" s="42" t="s">
        <v>560</v>
      </c>
    </row>
    <row r="18" spans="1:8" ht="30">
      <c r="A18" s="1" t="s">
        <v>576</v>
      </c>
      <c r="B18" s="18" t="s">
        <v>293</v>
      </c>
      <c r="C18" s="206" t="s">
        <v>296</v>
      </c>
      <c r="D18" s="206" t="s">
        <v>296</v>
      </c>
      <c r="E18" s="206" t="s">
        <v>296</v>
      </c>
      <c r="F18" s="206" t="s">
        <v>296</v>
      </c>
      <c r="G18" s="206" t="s">
        <v>296</v>
      </c>
      <c r="H18" s="202" t="s">
        <v>566</v>
      </c>
    </row>
    <row r="19" spans="1:8" ht="30">
      <c r="A19" s="1" t="s">
        <v>581</v>
      </c>
      <c r="B19" s="18" t="s">
        <v>293</v>
      </c>
      <c r="C19" s="206" t="s">
        <v>296</v>
      </c>
      <c r="D19" s="206" t="s">
        <v>296</v>
      </c>
      <c r="E19" s="206" t="s">
        <v>296</v>
      </c>
      <c r="F19" s="206" t="s">
        <v>296</v>
      </c>
      <c r="G19" s="206" t="s">
        <v>296</v>
      </c>
      <c r="H19" s="202" t="s">
        <v>565</v>
      </c>
    </row>
    <row r="20" spans="1:8" ht="30">
      <c r="A20" s="1" t="s">
        <v>567</v>
      </c>
      <c r="B20" s="44" t="s">
        <v>293</v>
      </c>
      <c r="C20" s="206" t="s">
        <v>296</v>
      </c>
      <c r="D20" s="206" t="s">
        <v>296</v>
      </c>
      <c r="E20" s="206" t="s">
        <v>296</v>
      </c>
      <c r="F20" s="206" t="s">
        <v>296</v>
      </c>
      <c r="G20" s="206" t="s">
        <v>296</v>
      </c>
      <c r="H20" s="42" t="s">
        <v>568</v>
      </c>
    </row>
    <row r="21" spans="1:8" ht="45">
      <c r="A21" s="1" t="s">
        <v>570</v>
      </c>
      <c r="B21" s="18" t="s">
        <v>293</v>
      </c>
      <c r="C21" s="206" t="s">
        <v>296</v>
      </c>
      <c r="D21" s="206" t="s">
        <v>296</v>
      </c>
      <c r="E21" s="206" t="s">
        <v>296</v>
      </c>
      <c r="F21" s="206" t="s">
        <v>296</v>
      </c>
      <c r="G21" s="206" t="s">
        <v>296</v>
      </c>
      <c r="H21" s="42" t="s">
        <v>569</v>
      </c>
    </row>
    <row r="22" spans="1:8" ht="30">
      <c r="A22" s="117" t="s">
        <v>595</v>
      </c>
      <c r="B22" s="259" t="s">
        <v>273</v>
      </c>
      <c r="C22" s="259" t="s">
        <v>296</v>
      </c>
      <c r="D22" s="259" t="s">
        <v>296</v>
      </c>
      <c r="E22" s="259" t="s">
        <v>296</v>
      </c>
      <c r="F22" s="259" t="s">
        <v>296</v>
      </c>
      <c r="G22" s="259" t="s">
        <v>296</v>
      </c>
      <c r="H22" s="258" t="s">
        <v>594</v>
      </c>
    </row>
    <row r="23" spans="1:8" ht="45">
      <c r="A23" s="1" t="s">
        <v>592</v>
      </c>
      <c r="B23" s="206" t="s">
        <v>190</v>
      </c>
      <c r="C23" s="206" t="s">
        <v>296</v>
      </c>
      <c r="D23" s="206" t="s">
        <v>296</v>
      </c>
      <c r="E23" s="206" t="s">
        <v>296</v>
      </c>
      <c r="F23" s="206" t="s">
        <v>296</v>
      </c>
      <c r="G23" s="206" t="s">
        <v>296</v>
      </c>
      <c r="H23" s="42" t="s">
        <v>573</v>
      </c>
    </row>
    <row r="24" spans="1:8" ht="45">
      <c r="A24" s="1" t="s">
        <v>593</v>
      </c>
      <c r="B24" s="206" t="s">
        <v>190</v>
      </c>
      <c r="C24" s="206" t="s">
        <v>296</v>
      </c>
      <c r="D24" s="206" t="s">
        <v>296</v>
      </c>
      <c r="E24" s="206" t="s">
        <v>296</v>
      </c>
      <c r="F24" s="206" t="s">
        <v>296</v>
      </c>
      <c r="G24" s="206" t="s">
        <v>296</v>
      </c>
      <c r="H24" s="42" t="s">
        <v>574</v>
      </c>
    </row>
    <row r="25" spans="1:8" ht="30">
      <c r="A25" s="1" t="s">
        <v>578</v>
      </c>
      <c r="B25" s="18" t="s">
        <v>293</v>
      </c>
      <c r="C25" s="206" t="s">
        <v>296</v>
      </c>
      <c r="D25" s="206" t="s">
        <v>296</v>
      </c>
      <c r="E25" s="206" t="s">
        <v>296</v>
      </c>
      <c r="F25" s="206" t="s">
        <v>296</v>
      </c>
      <c r="G25" s="206" t="s">
        <v>296</v>
      </c>
      <c r="H25" s="14" t="s">
        <v>577</v>
      </c>
    </row>
    <row r="26" spans="1:8" ht="45">
      <c r="A26" s="1" t="s">
        <v>579</v>
      </c>
      <c r="B26" s="206" t="s">
        <v>293</v>
      </c>
      <c r="C26" s="206" t="s">
        <v>296</v>
      </c>
      <c r="D26" s="206" t="s">
        <v>296</v>
      </c>
      <c r="E26" s="206" t="s">
        <v>296</v>
      </c>
      <c r="F26" s="206" t="s">
        <v>296</v>
      </c>
      <c r="G26" s="206" t="s">
        <v>296</v>
      </c>
      <c r="H26" s="14" t="s">
        <v>580</v>
      </c>
    </row>
    <row r="27" spans="1:8" ht="45">
      <c r="A27" s="1" t="s">
        <v>582</v>
      </c>
      <c r="B27" s="206" t="s">
        <v>300</v>
      </c>
      <c r="C27" s="206" t="s">
        <v>296</v>
      </c>
      <c r="D27" s="206" t="s">
        <v>296</v>
      </c>
      <c r="E27" s="206" t="s">
        <v>296</v>
      </c>
      <c r="F27" s="206" t="s">
        <v>296</v>
      </c>
      <c r="G27" s="206" t="s">
        <v>296</v>
      </c>
      <c r="H27" s="42" t="s">
        <v>583</v>
      </c>
    </row>
    <row r="28" spans="1:8" ht="45">
      <c r="A28" s="1" t="s">
        <v>584</v>
      </c>
      <c r="B28" s="206" t="s">
        <v>295</v>
      </c>
      <c r="C28" s="206" t="s">
        <v>296</v>
      </c>
      <c r="D28" s="206" t="s">
        <v>296</v>
      </c>
      <c r="E28" s="206" t="s">
        <v>296</v>
      </c>
      <c r="F28" s="206" t="s">
        <v>296</v>
      </c>
      <c r="G28" s="206" t="s">
        <v>296</v>
      </c>
      <c r="H28" s="42" t="s">
        <v>585</v>
      </c>
    </row>
    <row r="29" spans="1:8">
      <c r="A29" s="1" t="s">
        <v>606</v>
      </c>
      <c r="B29" s="206" t="s">
        <v>295</v>
      </c>
      <c r="C29" s="206" t="s">
        <v>296</v>
      </c>
      <c r="D29" s="206" t="s">
        <v>296</v>
      </c>
      <c r="E29" s="206" t="s">
        <v>296</v>
      </c>
      <c r="F29" s="206" t="s">
        <v>296</v>
      </c>
      <c r="G29" s="206" t="s">
        <v>296</v>
      </c>
      <c r="H29" s="42" t="s">
        <v>607</v>
      </c>
    </row>
    <row r="30" spans="1:8" ht="45">
      <c r="A30" s="1" t="s">
        <v>608</v>
      </c>
      <c r="B30" s="206" t="s">
        <v>191</v>
      </c>
      <c r="C30" s="206"/>
      <c r="D30" s="206" t="s">
        <v>296</v>
      </c>
      <c r="E30" s="206" t="s">
        <v>296</v>
      </c>
      <c r="F30" s="206" t="s">
        <v>296</v>
      </c>
      <c r="G30" s="206" t="s">
        <v>296</v>
      </c>
      <c r="H30" s="42" t="s">
        <v>609</v>
      </c>
    </row>
    <row r="31" spans="1:8" ht="30">
      <c r="A31" s="1" t="s">
        <v>610</v>
      </c>
      <c r="B31" s="206" t="s">
        <v>611</v>
      </c>
      <c r="C31" s="206" t="s">
        <v>296</v>
      </c>
      <c r="D31" s="206" t="s">
        <v>296</v>
      </c>
      <c r="E31" s="206" t="s">
        <v>296</v>
      </c>
      <c r="F31" s="206" t="s">
        <v>296</v>
      </c>
      <c r="G31" s="206" t="s">
        <v>296</v>
      </c>
      <c r="H31" s="42" t="s">
        <v>612</v>
      </c>
    </row>
    <row r="32" spans="1:8" ht="30">
      <c r="A32" s="1" t="s">
        <v>613</v>
      </c>
      <c r="B32" s="206" t="s">
        <v>490</v>
      </c>
      <c r="C32" s="206" t="s">
        <v>296</v>
      </c>
      <c r="D32" s="206" t="s">
        <v>296</v>
      </c>
      <c r="E32" s="206" t="s">
        <v>296</v>
      </c>
      <c r="F32" s="206" t="s">
        <v>296</v>
      </c>
      <c r="G32" s="206" t="s">
        <v>296</v>
      </c>
      <c r="H32" s="42" t="s">
        <v>614</v>
      </c>
    </row>
    <row r="33" spans="1:8" ht="30">
      <c r="A33" s="1" t="s">
        <v>622</v>
      </c>
      <c r="B33" s="206" t="s">
        <v>293</v>
      </c>
      <c r="C33" s="206" t="s">
        <v>296</v>
      </c>
      <c r="D33" s="206" t="s">
        <v>296</v>
      </c>
      <c r="E33" s="206" t="s">
        <v>296</v>
      </c>
      <c r="F33" s="206" t="s">
        <v>296</v>
      </c>
      <c r="G33" s="206" t="s">
        <v>296</v>
      </c>
      <c r="H33" s="42" t="s">
        <v>621</v>
      </c>
    </row>
    <row r="34" spans="1:8" ht="45">
      <c r="A34" s="1" t="s">
        <v>625</v>
      </c>
      <c r="B34" s="206" t="s">
        <v>624</v>
      </c>
      <c r="C34" s="206" t="s">
        <v>296</v>
      </c>
      <c r="D34" s="206" t="s">
        <v>296</v>
      </c>
      <c r="E34" s="206" t="s">
        <v>296</v>
      </c>
      <c r="F34" s="206" t="s">
        <v>296</v>
      </c>
      <c r="G34" s="206" t="s">
        <v>296</v>
      </c>
      <c r="H34" s="42" t="s">
        <v>623</v>
      </c>
    </row>
    <row r="35" spans="1:8">
      <c r="B35" s="206"/>
      <c r="C35" s="206"/>
      <c r="D35" s="206"/>
      <c r="E35" s="206"/>
      <c r="F35" s="206"/>
      <c r="G35" s="206"/>
    </row>
    <row r="36" spans="1:8">
      <c r="B36" s="206"/>
      <c r="C36" s="206"/>
      <c r="D36" s="206"/>
      <c r="E36" s="206"/>
      <c r="F36" s="206"/>
      <c r="G36" s="206"/>
    </row>
    <row r="37" spans="1:8" ht="15.75" thickBot="1">
      <c r="A37" s="208"/>
      <c r="B37" s="206"/>
      <c r="C37" s="206"/>
      <c r="D37" s="206"/>
      <c r="E37" s="206"/>
      <c r="F37" s="206"/>
      <c r="G37" s="206"/>
    </row>
    <row r="38" spans="1:8">
      <c r="A38" s="266" t="s">
        <v>186</v>
      </c>
      <c r="B38" s="268" t="s">
        <v>53</v>
      </c>
      <c r="C38" s="268"/>
      <c r="D38" s="268"/>
      <c r="E38" s="268"/>
      <c r="F38" s="268"/>
      <c r="G38" s="268"/>
      <c r="H38" s="271" t="s">
        <v>55</v>
      </c>
    </row>
    <row r="39" spans="1:8">
      <c r="A39" s="267"/>
      <c r="B39" s="269"/>
      <c r="C39" s="232" t="s">
        <v>136</v>
      </c>
      <c r="D39" s="232" t="s">
        <v>182</v>
      </c>
      <c r="E39" s="232" t="s">
        <v>183</v>
      </c>
      <c r="F39" s="232" t="s">
        <v>137</v>
      </c>
      <c r="G39" s="232" t="s">
        <v>184</v>
      </c>
      <c r="H39" s="272"/>
    </row>
    <row r="40" spans="1:8" ht="30" customHeight="1">
      <c r="A40" s="1" t="s">
        <v>600</v>
      </c>
      <c r="B40" s="206" t="s">
        <v>490</v>
      </c>
      <c r="C40" s="206" t="s">
        <v>187</v>
      </c>
      <c r="D40" s="206" t="s">
        <v>187</v>
      </c>
      <c r="E40" s="206" t="s">
        <v>187</v>
      </c>
      <c r="F40" s="206" t="s">
        <v>187</v>
      </c>
      <c r="G40" s="206" t="s">
        <v>187</v>
      </c>
      <c r="H40" s="202" t="s">
        <v>520</v>
      </c>
    </row>
    <row r="41" spans="1:8" ht="30" customHeight="1">
      <c r="A41" s="1" t="s">
        <v>601</v>
      </c>
      <c r="B41" s="206" t="s">
        <v>490</v>
      </c>
      <c r="C41" s="206" t="s">
        <v>187</v>
      </c>
      <c r="D41" s="206" t="s">
        <v>187</v>
      </c>
      <c r="E41" s="206" t="s">
        <v>187</v>
      </c>
      <c r="F41" s="206" t="s">
        <v>187</v>
      </c>
      <c r="G41" s="206" t="s">
        <v>187</v>
      </c>
      <c r="H41" s="202" t="s">
        <v>520</v>
      </c>
    </row>
    <row r="42" spans="1:8" ht="75">
      <c r="A42" s="205" t="s">
        <v>519</v>
      </c>
      <c r="B42" s="206" t="s">
        <v>190</v>
      </c>
      <c r="C42" s="206" t="s">
        <v>187</v>
      </c>
      <c r="D42" s="206" t="s">
        <v>187</v>
      </c>
      <c r="E42" s="206" t="s">
        <v>187</v>
      </c>
      <c r="F42" s="206" t="s">
        <v>187</v>
      </c>
      <c r="G42" s="206" t="s">
        <v>187</v>
      </c>
      <c r="H42" s="202" t="s">
        <v>520</v>
      </c>
    </row>
    <row r="43" spans="1:8">
      <c r="A43" s="207"/>
      <c r="B43" s="206"/>
      <c r="C43" s="206"/>
      <c r="D43" s="206"/>
      <c r="E43" s="206"/>
      <c r="F43" s="206"/>
      <c r="G43" s="206"/>
      <c r="H43" s="202"/>
    </row>
    <row r="44" spans="1:8">
      <c r="A44" s="205"/>
      <c r="B44" s="206"/>
      <c r="C44" s="206"/>
      <c r="D44" s="206"/>
      <c r="E44" s="206"/>
      <c r="F44" s="206"/>
      <c r="G44" s="206"/>
      <c r="H44" s="202"/>
    </row>
    <row r="45" spans="1:8">
      <c r="A45" s="205"/>
      <c r="B45" s="206"/>
      <c r="C45" s="206"/>
      <c r="D45" s="206"/>
      <c r="E45" s="206"/>
      <c r="F45" s="206"/>
      <c r="G45" s="206"/>
      <c r="H45" s="202"/>
    </row>
    <row r="46" spans="1:8">
      <c r="A46" s="205"/>
      <c r="B46" s="206"/>
      <c r="C46" s="206"/>
      <c r="D46" s="206"/>
      <c r="E46" s="206"/>
      <c r="F46" s="206"/>
      <c r="G46" s="206"/>
      <c r="H46" s="202"/>
    </row>
    <row r="47" spans="1:8">
      <c r="A47" s="205"/>
      <c r="B47" s="206"/>
      <c r="C47" s="206"/>
      <c r="D47" s="206"/>
      <c r="E47" s="206"/>
      <c r="F47" s="206"/>
      <c r="G47" s="206"/>
      <c r="H47" s="202"/>
    </row>
    <row r="48" spans="1:8">
      <c r="A48" s="205"/>
      <c r="B48" s="206"/>
      <c r="C48" s="206"/>
      <c r="D48" s="206"/>
      <c r="E48" s="206"/>
      <c r="F48" s="206"/>
      <c r="G48" s="206"/>
      <c r="H48" s="202"/>
    </row>
    <row r="49" spans="1:8">
      <c r="A49" s="205"/>
      <c r="B49" s="206"/>
      <c r="C49" s="206"/>
      <c r="D49" s="206"/>
      <c r="E49" s="206"/>
      <c r="F49" s="206"/>
      <c r="G49" s="206"/>
      <c r="H49" s="202"/>
    </row>
    <row r="50" spans="1:8">
      <c r="A50" s="205"/>
      <c r="B50" s="206"/>
      <c r="C50" s="206"/>
      <c r="D50" s="206"/>
      <c r="E50" s="206"/>
      <c r="F50" s="206"/>
      <c r="G50" s="206"/>
      <c r="H50" s="202"/>
    </row>
    <row r="51" spans="1:8">
      <c r="A51" s="205"/>
      <c r="B51" s="206"/>
      <c r="C51" s="206"/>
      <c r="D51" s="206"/>
      <c r="E51" s="206"/>
      <c r="F51" s="206"/>
      <c r="G51" s="206"/>
      <c r="H51" s="202"/>
    </row>
    <row r="52" spans="1:8">
      <c r="A52" s="205"/>
      <c r="B52" s="206"/>
      <c r="C52" s="206"/>
      <c r="D52" s="206"/>
      <c r="E52" s="206"/>
      <c r="F52" s="206"/>
      <c r="G52" s="206"/>
      <c r="H52" s="202"/>
    </row>
    <row r="53" spans="1:8">
      <c r="A53" s="205"/>
      <c r="B53" s="206"/>
      <c r="C53" s="206"/>
      <c r="D53" s="206"/>
      <c r="E53" s="206"/>
      <c r="F53" s="206"/>
      <c r="G53" s="206"/>
      <c r="H53" s="202"/>
    </row>
    <row r="54" spans="1:8">
      <c r="A54" s="205"/>
      <c r="B54" s="206"/>
      <c r="C54" s="206"/>
      <c r="D54" s="206"/>
      <c r="E54" s="206"/>
      <c r="F54" s="206"/>
      <c r="G54" s="206"/>
      <c r="H54" s="202"/>
    </row>
    <row r="55" spans="1:8">
      <c r="A55" s="211"/>
      <c r="B55" s="206"/>
      <c r="C55" s="206"/>
      <c r="D55" s="206"/>
      <c r="E55" s="206"/>
      <c r="F55" s="206"/>
      <c r="G55" s="206"/>
      <c r="H55" s="202"/>
    </row>
    <row r="56" spans="1:8" ht="15.75" thickBot="1">
      <c r="B56" s="18"/>
      <c r="C56" s="18"/>
      <c r="D56" s="18"/>
      <c r="E56" s="18"/>
      <c r="F56" s="18"/>
      <c r="G56" s="18"/>
      <c r="H56" s="44"/>
    </row>
    <row r="57" spans="1:8">
      <c r="A57" s="266" t="s">
        <v>56</v>
      </c>
      <c r="B57" s="268" t="s">
        <v>299</v>
      </c>
      <c r="C57" s="268"/>
      <c r="D57" s="268"/>
      <c r="E57" s="268"/>
      <c r="F57" s="268"/>
      <c r="G57" s="46"/>
      <c r="H57" s="271" t="s">
        <v>55</v>
      </c>
    </row>
    <row r="58" spans="1:8">
      <c r="A58" s="267"/>
      <c r="B58" s="269"/>
      <c r="C58" s="124" t="s">
        <v>136</v>
      </c>
      <c r="D58" s="124" t="s">
        <v>182</v>
      </c>
      <c r="E58" s="124" t="s">
        <v>183</v>
      </c>
      <c r="F58" s="124" t="s">
        <v>137</v>
      </c>
      <c r="G58" s="124" t="s">
        <v>184</v>
      </c>
      <c r="H58" s="272"/>
    </row>
    <row r="59" spans="1:8" ht="30">
      <c r="A59" s="209" t="s">
        <v>477</v>
      </c>
      <c r="B59" s="18" t="s">
        <v>300</v>
      </c>
      <c r="C59" s="206" t="s">
        <v>296</v>
      </c>
      <c r="D59" s="206" t="s">
        <v>296</v>
      </c>
      <c r="E59" s="206" t="s">
        <v>296</v>
      </c>
      <c r="F59" s="206" t="s">
        <v>296</v>
      </c>
      <c r="G59" s="206" t="s">
        <v>296</v>
      </c>
      <c r="H59" s="190" t="s">
        <v>478</v>
      </c>
    </row>
    <row r="60" spans="1:8" ht="60">
      <c r="A60" s="1" t="s">
        <v>304</v>
      </c>
      <c r="B60" s="18" t="s">
        <v>305</v>
      </c>
      <c r="C60" s="206" t="s">
        <v>296</v>
      </c>
      <c r="D60" s="206" t="s">
        <v>296</v>
      </c>
      <c r="E60" s="206" t="s">
        <v>296</v>
      </c>
      <c r="F60" s="206" t="s">
        <v>296</v>
      </c>
      <c r="G60" s="206" t="s">
        <v>296</v>
      </c>
      <c r="H60" s="73" t="s">
        <v>521</v>
      </c>
    </row>
    <row r="61" spans="1:8" ht="30">
      <c r="A61" s="1" t="s">
        <v>523</v>
      </c>
      <c r="B61" s="18" t="s">
        <v>394</v>
      </c>
      <c r="C61" s="18" t="s">
        <v>296</v>
      </c>
      <c r="D61" s="18" t="s">
        <v>296</v>
      </c>
      <c r="E61" s="18" t="s">
        <v>296</v>
      </c>
      <c r="F61" s="18" t="s">
        <v>296</v>
      </c>
      <c r="G61" s="18" t="s">
        <v>296</v>
      </c>
      <c r="H61" s="73" t="s">
        <v>395</v>
      </c>
    </row>
    <row r="62" spans="1:8" ht="30">
      <c r="A62" s="1" t="s">
        <v>524</v>
      </c>
      <c r="B62" s="206" t="s">
        <v>479</v>
      </c>
      <c r="C62" s="206" t="s">
        <v>296</v>
      </c>
      <c r="D62" s="206" t="s">
        <v>296</v>
      </c>
      <c r="E62" s="206" t="s">
        <v>296</v>
      </c>
      <c r="F62" s="206" t="s">
        <v>296</v>
      </c>
      <c r="G62" s="206" t="s">
        <v>296</v>
      </c>
      <c r="H62" s="205" t="s">
        <v>416</v>
      </c>
    </row>
    <row r="63" spans="1:8" ht="30">
      <c r="A63" s="1" t="s">
        <v>525</v>
      </c>
      <c r="B63" s="206" t="s">
        <v>295</v>
      </c>
      <c r="C63" s="206" t="s">
        <v>296</v>
      </c>
      <c r="D63" s="206" t="s">
        <v>296</v>
      </c>
      <c r="E63" s="206" t="s">
        <v>296</v>
      </c>
      <c r="F63" s="206" t="s">
        <v>296</v>
      </c>
      <c r="G63" s="206" t="s">
        <v>296</v>
      </c>
      <c r="H63" s="205" t="s">
        <v>416</v>
      </c>
    </row>
    <row r="64" spans="1:8" ht="45">
      <c r="A64" s="1" t="s">
        <v>602</v>
      </c>
      <c r="B64" s="18" t="s">
        <v>293</v>
      </c>
      <c r="C64" s="206" t="s">
        <v>296</v>
      </c>
      <c r="D64" s="206" t="s">
        <v>296</v>
      </c>
      <c r="E64" s="206" t="s">
        <v>296</v>
      </c>
      <c r="F64" s="206" t="s">
        <v>296</v>
      </c>
      <c r="G64" s="206" t="s">
        <v>296</v>
      </c>
      <c r="H64" s="73" t="s">
        <v>561</v>
      </c>
    </row>
    <row r="65" spans="1:8">
      <c r="B65" s="18"/>
      <c r="C65" s="18"/>
      <c r="D65" s="18"/>
      <c r="E65" s="18"/>
      <c r="F65" s="18"/>
      <c r="G65" s="18"/>
      <c r="H65" s="73"/>
    </row>
    <row r="66" spans="1:8">
      <c r="B66" s="18"/>
      <c r="C66" s="18"/>
      <c r="D66" s="18"/>
      <c r="E66" s="18"/>
      <c r="F66" s="18"/>
      <c r="G66" s="18"/>
      <c r="H66" s="73"/>
    </row>
    <row r="67" spans="1:8">
      <c r="B67" s="18"/>
      <c r="C67" s="18"/>
      <c r="D67" s="18"/>
      <c r="E67" s="18"/>
      <c r="F67" s="18"/>
      <c r="G67" s="18"/>
      <c r="H67" s="73"/>
    </row>
    <row r="68" spans="1:8" ht="15.75" thickBot="1">
      <c r="B68" s="18"/>
      <c r="C68" s="18"/>
      <c r="D68" s="18"/>
      <c r="E68" s="18"/>
      <c r="F68" s="18"/>
      <c r="G68" s="18"/>
      <c r="H68" s="73"/>
    </row>
    <row r="69" spans="1:8">
      <c r="A69" s="266" t="s">
        <v>57</v>
      </c>
      <c r="B69" s="268" t="s">
        <v>53</v>
      </c>
      <c r="C69" s="268"/>
      <c r="D69" s="268"/>
      <c r="E69" s="268"/>
      <c r="F69" s="268"/>
      <c r="G69" s="46"/>
      <c r="H69" s="264" t="s">
        <v>55</v>
      </c>
    </row>
    <row r="70" spans="1:8">
      <c r="A70" s="267"/>
      <c r="B70" s="269"/>
      <c r="C70" s="124" t="s">
        <v>136</v>
      </c>
      <c r="D70" s="124" t="s">
        <v>182</v>
      </c>
      <c r="E70" s="124" t="s">
        <v>183</v>
      </c>
      <c r="F70" s="124" t="s">
        <v>137</v>
      </c>
      <c r="G70" s="124" t="s">
        <v>184</v>
      </c>
      <c r="H70" s="265"/>
    </row>
    <row r="71" spans="1:8" ht="30">
      <c r="A71" s="1" t="s">
        <v>399</v>
      </c>
      <c r="B71" s="51" t="s">
        <v>190</v>
      </c>
      <c r="C71" s="206" t="s">
        <v>296</v>
      </c>
      <c r="D71" s="206" t="s">
        <v>296</v>
      </c>
      <c r="E71" s="206" t="s">
        <v>296</v>
      </c>
      <c r="F71" s="206" t="s">
        <v>296</v>
      </c>
      <c r="G71" s="206" t="s">
        <v>296</v>
      </c>
      <c r="H71" s="73" t="s">
        <v>298</v>
      </c>
    </row>
    <row r="72" spans="1:8" ht="30">
      <c r="A72" s="1" t="s">
        <v>476</v>
      </c>
      <c r="B72" s="51" t="s">
        <v>400</v>
      </c>
      <c r="C72" s="206"/>
      <c r="D72" s="206" t="s">
        <v>296</v>
      </c>
      <c r="E72" s="206" t="s">
        <v>296</v>
      </c>
      <c r="F72" s="206"/>
      <c r="G72" s="206"/>
      <c r="H72" s="205" t="s">
        <v>526</v>
      </c>
    </row>
    <row r="73" spans="1:8">
      <c r="A73" s="1" t="s">
        <v>480</v>
      </c>
      <c r="B73" s="206" t="s">
        <v>418</v>
      </c>
      <c r="C73" s="206" t="s">
        <v>296</v>
      </c>
      <c r="D73" s="206" t="s">
        <v>296</v>
      </c>
      <c r="E73" s="206" t="s">
        <v>296</v>
      </c>
      <c r="F73" s="206" t="s">
        <v>296</v>
      </c>
      <c r="G73" s="206" t="s">
        <v>296</v>
      </c>
      <c r="H73" s="205" t="s">
        <v>527</v>
      </c>
    </row>
    <row r="74" spans="1:8" ht="30">
      <c r="A74" s="210" t="s">
        <v>603</v>
      </c>
      <c r="B74" s="50" t="s">
        <v>293</v>
      </c>
      <c r="C74" s="206" t="s">
        <v>296</v>
      </c>
      <c r="D74" s="206" t="s">
        <v>296</v>
      </c>
      <c r="E74" s="206" t="s">
        <v>296</v>
      </c>
      <c r="F74" s="206" t="s">
        <v>296</v>
      </c>
      <c r="G74" s="206" t="s">
        <v>296</v>
      </c>
      <c r="H74" s="42" t="s">
        <v>561</v>
      </c>
    </row>
    <row r="75" spans="1:8" ht="30">
      <c r="A75" s="1" t="s">
        <v>604</v>
      </c>
      <c r="B75" s="50" t="s">
        <v>293</v>
      </c>
      <c r="C75" s="206" t="s">
        <v>296</v>
      </c>
      <c r="D75" s="206" t="s">
        <v>296</v>
      </c>
      <c r="E75" s="206" t="s">
        <v>296</v>
      </c>
      <c r="F75" s="206" t="s">
        <v>296</v>
      </c>
      <c r="G75" s="206" t="s">
        <v>296</v>
      </c>
      <c r="H75" s="42" t="s">
        <v>561</v>
      </c>
    </row>
    <row r="76" spans="1:8">
      <c r="A76" s="117"/>
      <c r="B76" s="18"/>
      <c r="C76" s="191"/>
      <c r="D76" s="191"/>
      <c r="E76" s="191"/>
      <c r="F76" s="191"/>
      <c r="G76" s="191"/>
      <c r="H76" s="73"/>
    </row>
    <row r="77" spans="1:8">
      <c r="A77" s="117"/>
      <c r="B77" s="18"/>
      <c r="C77" s="191"/>
      <c r="D77" s="191"/>
      <c r="E77" s="191"/>
      <c r="F77" s="191"/>
      <c r="G77" s="191"/>
      <c r="H77" s="73"/>
    </row>
    <row r="78" spans="1:8">
      <c r="B78" s="18"/>
      <c r="C78" s="206"/>
      <c r="D78" s="18"/>
      <c r="E78" s="206"/>
      <c r="F78" s="206"/>
      <c r="G78" s="206"/>
      <c r="H78" s="73"/>
    </row>
    <row r="79" spans="1:8">
      <c r="B79" s="206"/>
      <c r="C79" s="206"/>
      <c r="D79" s="206"/>
      <c r="E79" s="206"/>
      <c r="F79" s="206"/>
      <c r="G79" s="206"/>
      <c r="H79" s="205"/>
    </row>
    <row r="80" spans="1:8">
      <c r="B80" s="206"/>
      <c r="C80" s="206"/>
      <c r="D80" s="206"/>
      <c r="E80" s="206"/>
      <c r="F80" s="206"/>
      <c r="G80" s="206"/>
      <c r="H80" s="205"/>
    </row>
    <row r="81" spans="1:8">
      <c r="B81" s="206"/>
      <c r="C81" s="206"/>
      <c r="D81" s="206"/>
      <c r="E81" s="206"/>
      <c r="F81" s="206"/>
      <c r="G81" s="206"/>
      <c r="H81" s="205"/>
    </row>
    <row r="82" spans="1:8">
      <c r="B82" s="206"/>
      <c r="C82" s="206"/>
      <c r="D82" s="206"/>
      <c r="E82" s="206"/>
      <c r="F82" s="206"/>
      <c r="G82" s="206"/>
      <c r="H82" s="205"/>
    </row>
    <row r="83" spans="1:8">
      <c r="B83" s="206"/>
      <c r="C83" s="206"/>
      <c r="D83" s="206"/>
      <c r="E83" s="206"/>
      <c r="F83" s="206"/>
      <c r="G83" s="206"/>
      <c r="H83" s="205"/>
    </row>
    <row r="84" spans="1:8">
      <c r="B84" s="18"/>
      <c r="C84" s="18"/>
      <c r="D84" s="18"/>
      <c r="E84" s="18"/>
      <c r="F84" s="51"/>
      <c r="G84" s="51"/>
      <c r="H84" s="73"/>
    </row>
    <row r="85" spans="1:8" ht="15.75" thickBot="1">
      <c r="H85" s="73"/>
    </row>
    <row r="86" spans="1:8">
      <c r="A86" s="266" t="s">
        <v>88</v>
      </c>
      <c r="B86" s="268" t="s">
        <v>53</v>
      </c>
      <c r="C86" s="268"/>
      <c r="D86" s="268"/>
      <c r="E86" s="268"/>
      <c r="F86" s="268"/>
      <c r="G86" s="46"/>
      <c r="H86" s="264" t="s">
        <v>55</v>
      </c>
    </row>
    <row r="87" spans="1:8">
      <c r="A87" s="267"/>
      <c r="B87" s="269"/>
      <c r="C87" s="124" t="s">
        <v>136</v>
      </c>
      <c r="D87" s="124" t="s">
        <v>182</v>
      </c>
      <c r="E87" s="124" t="s">
        <v>183</v>
      </c>
      <c r="F87" s="124" t="s">
        <v>137</v>
      </c>
      <c r="G87" s="124" t="s">
        <v>184</v>
      </c>
      <c r="H87" s="265"/>
    </row>
    <row r="88" spans="1:8" ht="30">
      <c r="A88" s="1" t="s">
        <v>627</v>
      </c>
      <c r="B88" s="206" t="s">
        <v>300</v>
      </c>
      <c r="C88" s="206" t="s">
        <v>296</v>
      </c>
      <c r="D88" s="206" t="s">
        <v>296</v>
      </c>
      <c r="E88" s="206" t="s">
        <v>296</v>
      </c>
      <c r="F88" s="206" t="s">
        <v>296</v>
      </c>
      <c r="G88" s="206" t="s">
        <v>296</v>
      </c>
      <c r="H88" s="42" t="s">
        <v>422</v>
      </c>
    </row>
    <row r="89" spans="1:8" ht="46.5" customHeight="1" thickBot="1">
      <c r="C89" s="18"/>
      <c r="D89" s="18"/>
      <c r="E89" s="18"/>
      <c r="F89" s="18"/>
      <c r="G89" s="18"/>
    </row>
    <row r="90" spans="1:8">
      <c r="A90" s="266" t="s">
        <v>181</v>
      </c>
      <c r="B90" s="268" t="s">
        <v>53</v>
      </c>
      <c r="C90" s="268"/>
      <c r="D90" s="268"/>
      <c r="E90" s="268"/>
      <c r="F90" s="268"/>
      <c r="G90" s="46"/>
      <c r="H90" s="264" t="s">
        <v>55</v>
      </c>
    </row>
    <row r="91" spans="1:8" ht="63" customHeight="1">
      <c r="A91" s="267"/>
      <c r="B91" s="269"/>
      <c r="C91" s="124" t="s">
        <v>136</v>
      </c>
      <c r="D91" s="124" t="s">
        <v>182</v>
      </c>
      <c r="E91" s="124" t="s">
        <v>183</v>
      </c>
      <c r="F91" s="124" t="s">
        <v>137</v>
      </c>
      <c r="G91" s="124" t="s">
        <v>184</v>
      </c>
      <c r="H91" s="265"/>
    </row>
    <row r="92" spans="1:8" ht="45">
      <c r="A92" s="1" t="s">
        <v>424</v>
      </c>
      <c r="B92" s="206" t="s">
        <v>425</v>
      </c>
      <c r="C92" s="206" t="s">
        <v>296</v>
      </c>
      <c r="D92" s="206" t="s">
        <v>296</v>
      </c>
      <c r="E92" s="206" t="s">
        <v>296</v>
      </c>
      <c r="F92" s="206" t="s">
        <v>296</v>
      </c>
      <c r="G92" s="206" t="s">
        <v>296</v>
      </c>
      <c r="H92" s="14" t="s">
        <v>426</v>
      </c>
    </row>
    <row r="93" spans="1:8" ht="54.75" customHeight="1">
      <c r="A93" s="1" t="s">
        <v>564</v>
      </c>
      <c r="B93" s="18" t="s">
        <v>300</v>
      </c>
      <c r="C93" s="206" t="s">
        <v>296</v>
      </c>
      <c r="D93" s="206" t="s">
        <v>296</v>
      </c>
      <c r="E93" s="206" t="s">
        <v>296</v>
      </c>
      <c r="F93" s="206" t="s">
        <v>296</v>
      </c>
      <c r="G93" s="206" t="s">
        <v>296</v>
      </c>
      <c r="H93" s="42" t="s">
        <v>562</v>
      </c>
    </row>
    <row r="94" spans="1:8" ht="30">
      <c r="A94" s="42" t="s">
        <v>563</v>
      </c>
      <c r="B94" s="206" t="s">
        <v>300</v>
      </c>
      <c r="C94" s="206" t="s">
        <v>296</v>
      </c>
      <c r="D94" s="206" t="s">
        <v>296</v>
      </c>
      <c r="E94" s="206" t="s">
        <v>296</v>
      </c>
      <c r="F94" s="206" t="s">
        <v>296</v>
      </c>
      <c r="G94" s="206" t="s">
        <v>296</v>
      </c>
      <c r="H94" s="42" t="s">
        <v>562</v>
      </c>
    </row>
    <row r="95" spans="1:8" ht="21.75" customHeight="1">
      <c r="B95" s="18"/>
      <c r="C95" s="18"/>
      <c r="D95" s="18"/>
      <c r="E95" s="18"/>
      <c r="F95" s="18"/>
      <c r="G95" s="18"/>
      <c r="H95" s="14"/>
    </row>
    <row r="96" spans="1:8" ht="21.75" customHeight="1">
      <c r="B96" s="18"/>
      <c r="C96" s="18"/>
      <c r="D96" s="18"/>
      <c r="E96" s="18"/>
      <c r="F96" s="18"/>
      <c r="G96" s="18"/>
      <c r="H96" s="14"/>
    </row>
    <row r="97" spans="1:8">
      <c r="H97" s="14"/>
    </row>
    <row r="98" spans="1:8" ht="15.75" thickBot="1"/>
    <row r="99" spans="1:8">
      <c r="A99" s="266" t="s">
        <v>529</v>
      </c>
      <c r="B99" s="268" t="s">
        <v>53</v>
      </c>
      <c r="C99" s="268"/>
      <c r="D99" s="268"/>
      <c r="E99" s="268"/>
      <c r="F99" s="268"/>
      <c r="G99" s="53"/>
      <c r="H99" s="264" t="s">
        <v>55</v>
      </c>
    </row>
    <row r="100" spans="1:8">
      <c r="A100" s="267"/>
      <c r="B100" s="269"/>
      <c r="C100" s="124" t="s">
        <v>136</v>
      </c>
      <c r="D100" s="124" t="s">
        <v>182</v>
      </c>
      <c r="E100" s="124" t="s">
        <v>183</v>
      </c>
      <c r="F100" s="124" t="s">
        <v>137</v>
      </c>
      <c r="G100" s="124" t="s">
        <v>184</v>
      </c>
      <c r="H100" s="265"/>
    </row>
    <row r="101" spans="1:8">
      <c r="B101" s="18"/>
      <c r="C101" s="18"/>
      <c r="D101" s="18"/>
      <c r="E101" s="18"/>
      <c r="F101" s="18"/>
      <c r="G101" s="18"/>
    </row>
    <row r="102" spans="1:8">
      <c r="B102" s="18"/>
      <c r="C102" s="18"/>
      <c r="D102" s="18"/>
      <c r="E102" s="18"/>
      <c r="F102" s="18"/>
      <c r="G102" s="18"/>
    </row>
    <row r="104" spans="1:8" s="81" customFormat="1" ht="15.75" thickBot="1">
      <c r="A104" s="1"/>
      <c r="B104" s="14"/>
      <c r="C104" s="14"/>
      <c r="D104" s="14"/>
      <c r="E104" s="14"/>
      <c r="F104" s="14"/>
      <c r="G104" s="14"/>
      <c r="H104" s="42"/>
    </row>
    <row r="105" spans="1:8">
      <c r="A105" s="266" t="s">
        <v>530</v>
      </c>
      <c r="B105" s="268" t="s">
        <v>53</v>
      </c>
      <c r="C105" s="268"/>
      <c r="D105" s="268"/>
      <c r="E105" s="268"/>
      <c r="F105" s="268"/>
      <c r="G105" s="100"/>
      <c r="H105" s="264" t="s">
        <v>55</v>
      </c>
    </row>
    <row r="106" spans="1:8">
      <c r="A106" s="267"/>
      <c r="B106" s="269"/>
      <c r="C106" s="124" t="s">
        <v>136</v>
      </c>
      <c r="D106" s="124" t="s">
        <v>182</v>
      </c>
      <c r="E106" s="124" t="s">
        <v>183</v>
      </c>
      <c r="F106" s="124" t="s">
        <v>137</v>
      </c>
      <c r="G106" s="124" t="s">
        <v>184</v>
      </c>
      <c r="H106" s="265"/>
    </row>
    <row r="107" spans="1:8">
      <c r="B107" s="18"/>
      <c r="C107" s="18"/>
      <c r="D107" s="18"/>
      <c r="E107" s="18"/>
      <c r="F107" s="18"/>
      <c r="G107" s="18"/>
    </row>
    <row r="110" spans="1:8" ht="15.75" thickBot="1"/>
    <row r="111" spans="1:8">
      <c r="A111" s="266" t="s">
        <v>531</v>
      </c>
      <c r="B111" s="268" t="s">
        <v>53</v>
      </c>
      <c r="C111" s="268"/>
      <c r="D111" s="268"/>
      <c r="E111" s="268"/>
      <c r="F111" s="268"/>
      <c r="G111" s="105"/>
      <c r="H111" s="264" t="s">
        <v>55</v>
      </c>
    </row>
    <row r="112" spans="1:8">
      <c r="A112" s="267"/>
      <c r="B112" s="269"/>
      <c r="C112" s="124" t="s">
        <v>136</v>
      </c>
      <c r="D112" s="124" t="s">
        <v>182</v>
      </c>
      <c r="E112" s="124" t="s">
        <v>183</v>
      </c>
      <c r="F112" s="124" t="s">
        <v>137</v>
      </c>
      <c r="G112" s="124" t="s">
        <v>184</v>
      </c>
      <c r="H112" s="265"/>
    </row>
    <row r="113" spans="1:8" ht="45">
      <c r="A113" s="1" t="s">
        <v>537</v>
      </c>
      <c r="B113" s="18" t="s">
        <v>293</v>
      </c>
      <c r="C113" s="18" t="s">
        <v>187</v>
      </c>
      <c r="D113" s="206" t="s">
        <v>187</v>
      </c>
      <c r="E113" s="206" t="s">
        <v>187</v>
      </c>
      <c r="F113" s="206" t="s">
        <v>187</v>
      </c>
      <c r="G113" s="206" t="s">
        <v>187</v>
      </c>
      <c r="H113" s="42" t="s">
        <v>535</v>
      </c>
    </row>
    <row r="114" spans="1:8" ht="45">
      <c r="A114" s="1" t="s">
        <v>626</v>
      </c>
      <c r="B114" s="206" t="s">
        <v>293</v>
      </c>
      <c r="C114" s="206" t="s">
        <v>187</v>
      </c>
      <c r="D114" s="206" t="s">
        <v>187</v>
      </c>
      <c r="E114" s="206" t="s">
        <v>187</v>
      </c>
      <c r="F114" s="206" t="s">
        <v>187</v>
      </c>
      <c r="G114" s="206" t="s">
        <v>187</v>
      </c>
      <c r="H114" s="42" t="s">
        <v>535</v>
      </c>
    </row>
    <row r="115" spans="1:8" ht="45">
      <c r="A115" s="1" t="s">
        <v>538</v>
      </c>
      <c r="B115" s="206" t="s">
        <v>293</v>
      </c>
      <c r="C115" s="206" t="s">
        <v>187</v>
      </c>
      <c r="D115" s="206" t="s">
        <v>187</v>
      </c>
      <c r="E115" s="206" t="s">
        <v>187</v>
      </c>
      <c r="F115" s="206" t="s">
        <v>187</v>
      </c>
      <c r="G115" s="206" t="s">
        <v>187</v>
      </c>
      <c r="H115" s="42" t="s">
        <v>535</v>
      </c>
    </row>
    <row r="116" spans="1:8" ht="30">
      <c r="A116" s="1" t="s">
        <v>539</v>
      </c>
      <c r="B116" s="206" t="s">
        <v>294</v>
      </c>
      <c r="C116" s="206" t="s">
        <v>187</v>
      </c>
      <c r="D116" s="206" t="s">
        <v>187</v>
      </c>
      <c r="E116" s="206" t="s">
        <v>187</v>
      </c>
      <c r="F116" s="206" t="s">
        <v>187</v>
      </c>
      <c r="G116" s="206" t="s">
        <v>187</v>
      </c>
      <c r="H116" s="42" t="s">
        <v>536</v>
      </c>
    </row>
    <row r="117" spans="1:8" ht="30">
      <c r="A117" s="1" t="s">
        <v>540</v>
      </c>
      <c r="B117" s="206" t="s">
        <v>294</v>
      </c>
      <c r="C117" s="206" t="s">
        <v>187</v>
      </c>
      <c r="D117" s="206" t="s">
        <v>187</v>
      </c>
      <c r="E117" s="206" t="s">
        <v>187</v>
      </c>
      <c r="F117" s="206" t="s">
        <v>187</v>
      </c>
      <c r="G117" s="206" t="s">
        <v>187</v>
      </c>
      <c r="H117" s="42" t="s">
        <v>536</v>
      </c>
    </row>
    <row r="118" spans="1:8" ht="30">
      <c r="A118" s="1" t="s">
        <v>541</v>
      </c>
      <c r="B118" s="206" t="s">
        <v>188</v>
      </c>
      <c r="C118" s="206" t="s">
        <v>187</v>
      </c>
      <c r="D118" s="206" t="s">
        <v>187</v>
      </c>
      <c r="E118" s="206" t="s">
        <v>187</v>
      </c>
      <c r="F118" s="206" t="s">
        <v>187</v>
      </c>
      <c r="G118" s="206" t="s">
        <v>187</v>
      </c>
      <c r="H118" s="42" t="s">
        <v>532</v>
      </c>
    </row>
    <row r="119" spans="1:8" ht="30">
      <c r="A119" s="1" t="s">
        <v>542</v>
      </c>
      <c r="B119" s="206" t="s">
        <v>295</v>
      </c>
      <c r="C119" s="206" t="s">
        <v>187</v>
      </c>
      <c r="D119" s="206" t="s">
        <v>187</v>
      </c>
      <c r="E119" s="206" t="s">
        <v>187</v>
      </c>
      <c r="F119" s="206" t="s">
        <v>187</v>
      </c>
      <c r="G119" s="206" t="s">
        <v>187</v>
      </c>
      <c r="H119" s="42" t="s">
        <v>533</v>
      </c>
    </row>
    <row r="120" spans="1:8" ht="30">
      <c r="A120" s="1" t="s">
        <v>543</v>
      </c>
      <c r="B120" s="206" t="s">
        <v>295</v>
      </c>
      <c r="C120" s="206" t="s">
        <v>187</v>
      </c>
      <c r="D120" s="206" t="s">
        <v>187</v>
      </c>
      <c r="E120" s="206" t="s">
        <v>187</v>
      </c>
      <c r="F120" s="206" t="s">
        <v>187</v>
      </c>
      <c r="G120" s="206" t="s">
        <v>187</v>
      </c>
      <c r="H120" s="42" t="s">
        <v>533</v>
      </c>
    </row>
    <row r="121" spans="1:8" ht="30">
      <c r="A121" s="1" t="s">
        <v>544</v>
      </c>
      <c r="B121" s="206" t="s">
        <v>295</v>
      </c>
      <c r="C121" s="206" t="s">
        <v>187</v>
      </c>
      <c r="D121" s="206" t="s">
        <v>187</v>
      </c>
      <c r="E121" s="206" t="s">
        <v>187</v>
      </c>
      <c r="F121" s="206" t="s">
        <v>187</v>
      </c>
      <c r="G121" s="206" t="s">
        <v>187</v>
      </c>
      <c r="H121" s="42" t="s">
        <v>534</v>
      </c>
    </row>
    <row r="122" spans="1:8" ht="30">
      <c r="A122" s="1" t="s">
        <v>545</v>
      </c>
      <c r="B122" s="206" t="s">
        <v>295</v>
      </c>
      <c r="C122" s="206" t="s">
        <v>187</v>
      </c>
      <c r="D122" s="206" t="s">
        <v>187</v>
      </c>
      <c r="E122" s="206" t="s">
        <v>187</v>
      </c>
      <c r="F122" s="206" t="s">
        <v>187</v>
      </c>
      <c r="G122" s="206" t="s">
        <v>187</v>
      </c>
      <c r="H122" s="42" t="s">
        <v>534</v>
      </c>
    </row>
    <row r="123" spans="1:8" ht="30">
      <c r="A123" s="1" t="s">
        <v>546</v>
      </c>
      <c r="B123" s="206" t="s">
        <v>295</v>
      </c>
      <c r="C123" s="206" t="s">
        <v>187</v>
      </c>
      <c r="D123" s="206" t="s">
        <v>187</v>
      </c>
      <c r="E123" s="206" t="s">
        <v>187</v>
      </c>
      <c r="F123" s="206" t="s">
        <v>187</v>
      </c>
      <c r="G123" s="206" t="s">
        <v>187</v>
      </c>
      <c r="H123" s="42" t="s">
        <v>534</v>
      </c>
    </row>
    <row r="124" spans="1:8" ht="30">
      <c r="A124" s="1" t="s">
        <v>547</v>
      </c>
      <c r="B124" s="206" t="s">
        <v>295</v>
      </c>
      <c r="C124" s="206" t="s">
        <v>187</v>
      </c>
      <c r="D124" s="206" t="s">
        <v>187</v>
      </c>
      <c r="E124" s="206" t="s">
        <v>187</v>
      </c>
      <c r="F124" s="206" t="s">
        <v>187</v>
      </c>
      <c r="G124" s="206" t="s">
        <v>187</v>
      </c>
      <c r="H124" s="42" t="s">
        <v>534</v>
      </c>
    </row>
    <row r="125" spans="1:8" ht="30">
      <c r="A125" s="1" t="s">
        <v>548</v>
      </c>
      <c r="B125" s="206" t="s">
        <v>295</v>
      </c>
      <c r="C125" s="206" t="s">
        <v>187</v>
      </c>
      <c r="D125" s="206" t="s">
        <v>187</v>
      </c>
      <c r="E125" s="206" t="s">
        <v>187</v>
      </c>
      <c r="F125" s="206" t="s">
        <v>187</v>
      </c>
      <c r="G125" s="206" t="s">
        <v>187</v>
      </c>
      <c r="H125" s="42" t="s">
        <v>534</v>
      </c>
    </row>
    <row r="126" spans="1:8" ht="30">
      <c r="A126" s="1" t="s">
        <v>549</v>
      </c>
      <c r="B126" s="206" t="s">
        <v>188</v>
      </c>
      <c r="C126" s="206" t="s">
        <v>187</v>
      </c>
      <c r="D126" s="206" t="s">
        <v>187</v>
      </c>
      <c r="E126" s="206" t="s">
        <v>187</v>
      </c>
      <c r="F126" s="206" t="s">
        <v>187</v>
      </c>
      <c r="G126" s="206" t="s">
        <v>187</v>
      </c>
      <c r="H126" s="42" t="s">
        <v>532</v>
      </c>
    </row>
    <row r="127" spans="1:8" ht="30">
      <c r="A127" s="1" t="s">
        <v>550</v>
      </c>
      <c r="B127" s="206" t="s">
        <v>188</v>
      </c>
      <c r="C127" s="206" t="s">
        <v>187</v>
      </c>
      <c r="D127" s="206" t="s">
        <v>187</v>
      </c>
      <c r="E127" s="206" t="s">
        <v>187</v>
      </c>
      <c r="F127" s="206" t="s">
        <v>187</v>
      </c>
      <c r="G127" s="206" t="s">
        <v>187</v>
      </c>
      <c r="H127" s="42" t="s">
        <v>532</v>
      </c>
    </row>
    <row r="128" spans="1:8" ht="30">
      <c r="A128" s="1" t="s">
        <v>551</v>
      </c>
      <c r="B128" s="206" t="s">
        <v>188</v>
      </c>
      <c r="C128" s="206" t="s">
        <v>187</v>
      </c>
      <c r="D128" s="206" t="s">
        <v>187</v>
      </c>
      <c r="E128" s="206" t="s">
        <v>187</v>
      </c>
      <c r="F128" s="206" t="s">
        <v>187</v>
      </c>
      <c r="G128" s="206" t="s">
        <v>187</v>
      </c>
      <c r="H128" s="42" t="s">
        <v>532</v>
      </c>
    </row>
    <row r="129" spans="1:8" ht="30">
      <c r="A129" s="1" t="s">
        <v>552</v>
      </c>
      <c r="B129" s="206" t="s">
        <v>188</v>
      </c>
      <c r="C129" s="206" t="s">
        <v>187</v>
      </c>
      <c r="D129" s="206" t="s">
        <v>187</v>
      </c>
      <c r="E129" s="206" t="s">
        <v>187</v>
      </c>
      <c r="F129" s="206" t="s">
        <v>187</v>
      </c>
      <c r="G129" s="206" t="s">
        <v>187</v>
      </c>
      <c r="H129" s="42" t="s">
        <v>532</v>
      </c>
    </row>
    <row r="130" spans="1:8" ht="30">
      <c r="A130" s="1" t="s">
        <v>553</v>
      </c>
      <c r="B130" s="206" t="s">
        <v>188</v>
      </c>
      <c r="C130" s="206" t="s">
        <v>187</v>
      </c>
      <c r="D130" s="206" t="s">
        <v>187</v>
      </c>
      <c r="E130" s="206" t="s">
        <v>187</v>
      </c>
      <c r="F130" s="206" t="s">
        <v>187</v>
      </c>
      <c r="G130" s="206" t="s">
        <v>187</v>
      </c>
      <c r="H130" s="42" t="s">
        <v>532</v>
      </c>
    </row>
    <row r="131" spans="1:8">
      <c r="B131" s="206"/>
      <c r="C131" s="206"/>
      <c r="D131" s="206"/>
      <c r="E131" s="206"/>
      <c r="F131" s="206"/>
      <c r="G131" s="206"/>
    </row>
    <row r="132" spans="1:8">
      <c r="B132" s="191"/>
      <c r="C132" s="191"/>
      <c r="D132" s="191"/>
      <c r="E132" s="191"/>
      <c r="F132" s="191"/>
      <c r="G132" s="191"/>
    </row>
    <row r="133" spans="1:8">
      <c r="B133" s="191"/>
      <c r="C133" s="191"/>
      <c r="D133" s="191"/>
      <c r="E133" s="191"/>
      <c r="F133" s="191"/>
      <c r="G133" s="191"/>
    </row>
  </sheetData>
  <mergeCells count="37">
    <mergeCell ref="A38:A39"/>
    <mergeCell ref="B38:B39"/>
    <mergeCell ref="C38:G38"/>
    <mergeCell ref="H38:H39"/>
    <mergeCell ref="H57:H58"/>
    <mergeCell ref="A4:H4"/>
    <mergeCell ref="A5:A6"/>
    <mergeCell ref="B5:B6"/>
    <mergeCell ref="H5:H6"/>
    <mergeCell ref="C5:G5"/>
    <mergeCell ref="H105:H106"/>
    <mergeCell ref="H90:H91"/>
    <mergeCell ref="H111:H112"/>
    <mergeCell ref="A90:A91"/>
    <mergeCell ref="B90:B91"/>
    <mergeCell ref="C90:F90"/>
    <mergeCell ref="A111:A112"/>
    <mergeCell ref="B111:B112"/>
    <mergeCell ref="C111:F111"/>
    <mergeCell ref="A99:A100"/>
    <mergeCell ref="B99:B100"/>
    <mergeCell ref="C99:F99"/>
    <mergeCell ref="A105:A106"/>
    <mergeCell ref="B105:B106"/>
    <mergeCell ref="C105:F105"/>
    <mergeCell ref="H99:H100"/>
    <mergeCell ref="H86:H87"/>
    <mergeCell ref="A57:A58"/>
    <mergeCell ref="B57:B58"/>
    <mergeCell ref="C57:F57"/>
    <mergeCell ref="A86:A87"/>
    <mergeCell ref="B86:B87"/>
    <mergeCell ref="C86:F86"/>
    <mergeCell ref="A69:A70"/>
    <mergeCell ref="B69:B70"/>
    <mergeCell ref="C69:F69"/>
    <mergeCell ref="H69:H70"/>
  </mergeCells>
  <phoneticPr fontId="9" type="noConversion"/>
  <hyperlinks>
    <hyperlink ref="C1" location="Index!A1" display="Back" xr:uid="{00000000-0004-0000-0500-000000000000}"/>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J14"/>
  <sheetViews>
    <sheetView workbookViewId="0">
      <selection activeCell="B9" sqref="B9"/>
    </sheetView>
  </sheetViews>
  <sheetFormatPr defaultRowHeight="15"/>
  <cols>
    <col min="1" max="1" width="30.140625" customWidth="1"/>
    <col min="2" max="2" width="30.42578125" bestFit="1" customWidth="1"/>
    <col min="3" max="3" width="27.7109375" bestFit="1" customWidth="1"/>
    <col min="4" max="4" width="10.7109375" bestFit="1" customWidth="1"/>
    <col min="5" max="6" width="9.7109375" bestFit="1" customWidth="1"/>
    <col min="7" max="7" width="9.28515625" bestFit="1" customWidth="1"/>
    <col min="8" max="9" width="9.7109375" bestFit="1" customWidth="1"/>
    <col min="10" max="10" width="29.7109375" customWidth="1"/>
    <col min="11" max="11" width="15.28515625" bestFit="1" customWidth="1"/>
  </cols>
  <sheetData>
    <row r="1" spans="1:10">
      <c r="A1" t="s">
        <v>16</v>
      </c>
      <c r="B1" s="69">
        <v>44818</v>
      </c>
      <c r="D1" s="2" t="s">
        <v>17</v>
      </c>
      <c r="I1" s="22"/>
    </row>
    <row r="2" spans="1:10">
      <c r="A2" t="s">
        <v>18</v>
      </c>
      <c r="B2" s="23" t="s">
        <v>420</v>
      </c>
    </row>
    <row r="3" spans="1:10" s="22" customFormat="1" ht="15.75" thickBot="1"/>
    <row r="4" spans="1:10" ht="15.75" thickBot="1">
      <c r="A4" s="146"/>
      <c r="B4" s="148"/>
      <c r="C4" s="147"/>
      <c r="D4" s="273" t="s">
        <v>54</v>
      </c>
      <c r="E4" s="274"/>
      <c r="F4" s="274"/>
      <c r="G4" s="274"/>
      <c r="H4" s="275"/>
      <c r="I4" s="203"/>
    </row>
    <row r="5" spans="1:10" ht="15.75" thickBot="1">
      <c r="A5" s="150" t="s">
        <v>147</v>
      </c>
      <c r="B5" s="149" t="s">
        <v>148</v>
      </c>
      <c r="C5" s="151" t="s">
        <v>118</v>
      </c>
      <c r="D5" s="144" t="s">
        <v>136</v>
      </c>
      <c r="E5" s="144" t="s">
        <v>182</v>
      </c>
      <c r="F5" s="144" t="s">
        <v>183</v>
      </c>
      <c r="G5" s="144" t="s">
        <v>137</v>
      </c>
      <c r="H5" s="144" t="s">
        <v>184</v>
      </c>
      <c r="I5" s="145" t="s">
        <v>119</v>
      </c>
    </row>
    <row r="6" spans="1:10" ht="36.75" customHeight="1">
      <c r="C6" s="1"/>
      <c r="J6" s="64"/>
    </row>
    <row r="7" spans="1:10" s="22" customFormat="1" ht="60.75" customHeight="1">
      <c r="A7" s="22" t="s">
        <v>605</v>
      </c>
      <c r="B7"/>
      <c r="C7" s="1"/>
      <c r="D7"/>
      <c r="E7"/>
      <c r="F7"/>
      <c r="G7"/>
      <c r="H7"/>
      <c r="I7"/>
      <c r="J7" s="64"/>
    </row>
    <row r="8" spans="1:10" s="22" customFormat="1" ht="60.75" customHeight="1">
      <c r="A8"/>
      <c r="B8"/>
      <c r="C8"/>
      <c r="D8"/>
      <c r="E8"/>
      <c r="F8"/>
      <c r="G8"/>
      <c r="H8"/>
      <c r="I8"/>
      <c r="J8" s="64"/>
    </row>
    <row r="9" spans="1:10" s="22" customFormat="1" ht="60.75" customHeight="1">
      <c r="A9"/>
      <c r="B9"/>
      <c r="C9"/>
      <c r="D9"/>
      <c r="E9"/>
      <c r="F9"/>
      <c r="G9"/>
      <c r="H9"/>
      <c r="I9"/>
      <c r="J9" s="64"/>
    </row>
    <row r="10" spans="1:10" s="22" customFormat="1" ht="60.75" customHeight="1">
      <c r="A10"/>
      <c r="B10"/>
      <c r="C10"/>
      <c r="D10"/>
      <c r="E10"/>
      <c r="F10"/>
      <c r="G10"/>
      <c r="H10"/>
      <c r="I10"/>
      <c r="J10" s="64"/>
    </row>
    <row r="11" spans="1:10" s="22" customFormat="1" ht="60.75" customHeight="1">
      <c r="A11"/>
      <c r="B11"/>
      <c r="C11"/>
      <c r="D11"/>
      <c r="E11"/>
      <c r="F11"/>
      <c r="G11"/>
      <c r="H11"/>
      <c r="I11"/>
      <c r="J11" s="64"/>
    </row>
    <row r="12" spans="1:10" s="22" customFormat="1" ht="60.75" customHeight="1">
      <c r="A12"/>
      <c r="B12"/>
      <c r="C12"/>
      <c r="D12"/>
      <c r="E12"/>
      <c r="F12"/>
      <c r="G12"/>
      <c r="H12"/>
      <c r="I12"/>
      <c r="J12" s="64"/>
    </row>
    <row r="13" spans="1:10" s="22" customFormat="1" ht="60.75" customHeight="1">
      <c r="A13"/>
      <c r="B13"/>
      <c r="C13"/>
      <c r="D13"/>
      <c r="E13"/>
      <c r="F13"/>
      <c r="G13"/>
      <c r="H13"/>
      <c r="I13"/>
      <c r="J13"/>
    </row>
    <row r="14" spans="1:10" s="22" customFormat="1" ht="60.75" customHeight="1">
      <c r="A14"/>
      <c r="B14"/>
      <c r="C14"/>
      <c r="D14"/>
      <c r="E14"/>
      <c r="F14"/>
      <c r="G14"/>
      <c r="H14"/>
      <c r="I14"/>
      <c r="J14"/>
    </row>
  </sheetData>
  <mergeCells count="1">
    <mergeCell ref="D4:H4"/>
  </mergeCells>
  <hyperlinks>
    <hyperlink ref="D1" location="Index!A1" display="Back" xr:uid="{00000000-0004-0000-06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2"/>
  <sheetViews>
    <sheetView workbookViewId="0">
      <selection activeCell="J15" sqref="J15"/>
    </sheetView>
  </sheetViews>
  <sheetFormatPr defaultRowHeight="15"/>
  <cols>
    <col min="1" max="1" width="18" customWidth="1"/>
    <col min="2" max="2" width="24.28515625" customWidth="1"/>
  </cols>
  <sheetData>
    <row r="1" spans="1:14">
      <c r="A1" t="s">
        <v>16</v>
      </c>
      <c r="B1" s="13">
        <v>44565</v>
      </c>
      <c r="D1" s="2" t="s">
        <v>17</v>
      </c>
    </row>
    <row r="2" spans="1:14">
      <c r="A2" t="s">
        <v>18</v>
      </c>
      <c r="B2" t="s">
        <v>420</v>
      </c>
    </row>
    <row r="3" spans="1:14" ht="15.75" thickBot="1"/>
    <row r="4" spans="1:14" ht="30.75" thickBot="1">
      <c r="A4" s="161" t="s">
        <v>20</v>
      </c>
      <c r="B4" s="162" t="s">
        <v>50</v>
      </c>
    </row>
    <row r="5" spans="1:14">
      <c r="A5" s="157" t="s">
        <v>21</v>
      </c>
      <c r="B5" s="158">
        <v>100</v>
      </c>
      <c r="C5" s="7"/>
      <c r="D5" s="7"/>
      <c r="E5" s="7"/>
      <c r="F5" s="7"/>
      <c r="G5" s="7"/>
      <c r="J5" s="24"/>
      <c r="K5" s="24"/>
      <c r="L5" s="24"/>
      <c r="M5" s="24"/>
      <c r="N5" s="24"/>
    </row>
    <row r="6" spans="1:14">
      <c r="A6" s="157" t="s">
        <v>22</v>
      </c>
      <c r="B6" s="158">
        <v>105</v>
      </c>
      <c r="C6" s="7"/>
      <c r="D6" s="7"/>
      <c r="E6" s="7"/>
      <c r="F6" s="7"/>
      <c r="G6" s="7"/>
      <c r="J6" s="24"/>
      <c r="K6" s="24"/>
      <c r="L6" s="24"/>
      <c r="M6" s="24"/>
      <c r="N6" s="24"/>
    </row>
    <row r="7" spans="1:14">
      <c r="A7" s="157" t="s">
        <v>23</v>
      </c>
      <c r="B7" s="158">
        <v>110</v>
      </c>
      <c r="J7" s="24"/>
      <c r="K7" s="24"/>
      <c r="L7" s="24"/>
      <c r="M7" s="24"/>
      <c r="N7" s="24"/>
    </row>
    <row r="8" spans="1:14">
      <c r="A8" s="157" t="s">
        <v>24</v>
      </c>
      <c r="B8" s="158">
        <v>110</v>
      </c>
      <c r="J8" s="24"/>
      <c r="K8" s="24"/>
      <c r="L8" s="24"/>
      <c r="M8" s="24"/>
      <c r="N8" s="24"/>
    </row>
    <row r="9" spans="1:14">
      <c r="A9" s="157" t="s">
        <v>25</v>
      </c>
      <c r="B9" s="158">
        <v>110</v>
      </c>
      <c r="J9" s="24"/>
      <c r="K9" s="24"/>
      <c r="L9" s="24"/>
      <c r="M9" s="24"/>
      <c r="N9" s="24"/>
    </row>
    <row r="10" spans="1:14">
      <c r="A10" s="157" t="s">
        <v>26</v>
      </c>
      <c r="B10" s="158">
        <v>105</v>
      </c>
      <c r="J10" s="24"/>
      <c r="K10" s="24"/>
      <c r="L10" s="24"/>
      <c r="M10" s="24"/>
      <c r="N10" s="24"/>
    </row>
    <row r="11" spans="1:14">
      <c r="A11" s="157" t="s">
        <v>27</v>
      </c>
      <c r="B11" s="158">
        <v>105</v>
      </c>
      <c r="J11" s="24"/>
      <c r="K11" s="24"/>
      <c r="L11" s="24"/>
      <c r="M11" s="24"/>
    </row>
    <row r="12" spans="1:14" ht="15.75" thickBot="1">
      <c r="A12" s="159" t="s">
        <v>28</v>
      </c>
      <c r="B12" s="160">
        <v>110</v>
      </c>
      <c r="J12" s="24"/>
      <c r="K12" s="24"/>
      <c r="L12" s="24"/>
      <c r="M12" s="24"/>
    </row>
    <row r="13" spans="1:14" ht="18">
      <c r="A13" s="5"/>
      <c r="B13" s="6"/>
      <c r="J13" s="24"/>
      <c r="K13" s="24"/>
      <c r="L13" s="24"/>
      <c r="M13" s="24"/>
    </row>
    <row r="14" spans="1:14">
      <c r="J14" s="24"/>
      <c r="K14" s="24"/>
      <c r="L14" s="24"/>
      <c r="M14" s="24"/>
    </row>
    <row r="15" spans="1:14">
      <c r="A15" s="8"/>
      <c r="J15" s="24"/>
      <c r="K15" s="24"/>
      <c r="L15" s="24"/>
      <c r="M15" s="24"/>
    </row>
    <row r="16" spans="1:14">
      <c r="A16" s="8"/>
      <c r="J16" s="24"/>
      <c r="K16" s="24"/>
      <c r="L16" s="24"/>
      <c r="M16" s="24"/>
    </row>
    <row r="17" spans="10:14">
      <c r="J17" s="24"/>
      <c r="K17" s="24"/>
      <c r="L17" s="24"/>
      <c r="M17" s="24"/>
    </row>
    <row r="18" spans="10:14">
      <c r="J18" s="24"/>
      <c r="K18" s="24"/>
      <c r="L18" s="24"/>
      <c r="M18" s="24"/>
    </row>
    <row r="19" spans="10:14">
      <c r="J19" s="24"/>
      <c r="K19" s="24"/>
      <c r="L19" s="24"/>
      <c r="M19" s="24"/>
      <c r="N19" s="24"/>
    </row>
    <row r="20" spans="10:14">
      <c r="J20" s="24"/>
      <c r="K20" s="24"/>
      <c r="L20" s="24"/>
      <c r="M20" s="24"/>
      <c r="N20" s="24"/>
    </row>
    <row r="21" spans="10:14">
      <c r="J21" s="24"/>
      <c r="K21" s="24"/>
      <c r="L21" s="24"/>
      <c r="M21" s="24"/>
      <c r="N21" s="24"/>
    </row>
    <row r="22" spans="10:14">
      <c r="J22" s="24"/>
      <c r="K22" s="24"/>
      <c r="L22" s="24"/>
      <c r="M22" s="24"/>
      <c r="N22" s="24"/>
    </row>
  </sheetData>
  <hyperlinks>
    <hyperlink ref="D1" location="Index!A1" display="Back" xr:uid="{00000000-0004-0000-0200-000000000000}"/>
  </hyperlink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P96"/>
  <sheetViews>
    <sheetView workbookViewId="0">
      <selection activeCell="O11" sqref="O11"/>
    </sheetView>
  </sheetViews>
  <sheetFormatPr defaultColWidth="9.140625" defaultRowHeight="15"/>
  <cols>
    <col min="1" max="1" width="29" style="1" customWidth="1"/>
    <col min="2" max="2" width="31.5703125" style="22" customWidth="1"/>
    <col min="3" max="3" width="13.5703125" style="22" customWidth="1"/>
    <col min="4" max="4" width="12.42578125" style="22" bestFit="1" customWidth="1"/>
    <col min="5" max="5" width="10.140625" style="22" bestFit="1" customWidth="1"/>
    <col min="6" max="6" width="9.7109375" style="22" bestFit="1" customWidth="1"/>
    <col min="7" max="7" width="17.140625" style="72" customWidth="1"/>
    <col min="8" max="8" width="17" style="22" customWidth="1"/>
    <col min="9" max="9" width="10.5703125" style="22" bestFit="1" customWidth="1"/>
    <col min="10" max="10" width="21" style="22" customWidth="1"/>
    <col min="11" max="11" width="13.42578125" style="22" bestFit="1" customWidth="1"/>
    <col min="12" max="12" width="9.5703125" style="22" bestFit="1" customWidth="1"/>
    <col min="13" max="13" width="14.85546875" style="22" customWidth="1"/>
    <col min="14" max="14" width="9.5703125" style="22" bestFit="1" customWidth="1"/>
    <col min="15" max="15" width="42.5703125" style="22" bestFit="1" customWidth="1"/>
    <col min="16" max="16" width="35.5703125" style="22" customWidth="1"/>
    <col min="17" max="16384" width="9.140625" style="22"/>
  </cols>
  <sheetData>
    <row r="1" spans="1:14">
      <c r="A1" s="1" t="s">
        <v>16</v>
      </c>
      <c r="B1" s="69">
        <v>44679</v>
      </c>
      <c r="D1" s="2" t="s">
        <v>17</v>
      </c>
    </row>
    <row r="2" spans="1:14">
      <c r="A2" s="1" t="s">
        <v>18</v>
      </c>
      <c r="B2" s="23" t="s">
        <v>420</v>
      </c>
    </row>
    <row r="3" spans="1:14" ht="45">
      <c r="A3" s="117" t="s">
        <v>306</v>
      </c>
      <c r="B3" s="120"/>
    </row>
    <row r="5" spans="1:14" ht="30">
      <c r="A5" s="70" t="s">
        <v>61</v>
      </c>
    </row>
    <row r="7" spans="1:14" ht="66.75" customHeight="1">
      <c r="A7" s="54" t="s">
        <v>62</v>
      </c>
      <c r="B7" s="55" t="s">
        <v>63</v>
      </c>
      <c r="C7" s="55" t="s">
        <v>64</v>
      </c>
      <c r="D7" s="56" t="s">
        <v>134</v>
      </c>
      <c r="E7" s="55" t="s">
        <v>65</v>
      </c>
      <c r="F7" s="57" t="s">
        <v>66</v>
      </c>
      <c r="G7" s="54" t="s">
        <v>67</v>
      </c>
      <c r="H7" s="124" t="s">
        <v>136</v>
      </c>
      <c r="I7" s="124" t="s">
        <v>182</v>
      </c>
      <c r="J7" s="124" t="s">
        <v>183</v>
      </c>
      <c r="K7" s="124" t="s">
        <v>137</v>
      </c>
      <c r="L7" s="55" t="s">
        <v>184</v>
      </c>
      <c r="M7" s="204" t="s">
        <v>55</v>
      </c>
    </row>
    <row r="8" spans="1:14">
      <c r="A8" s="236" t="s">
        <v>307</v>
      </c>
      <c r="B8" s="239" t="s">
        <v>308</v>
      </c>
      <c r="C8" s="237" t="s">
        <v>309</v>
      </c>
      <c r="D8" s="235">
        <v>44874</v>
      </c>
      <c r="E8" s="193" t="s">
        <v>30</v>
      </c>
      <c r="F8" s="195">
        <v>206</v>
      </c>
      <c r="G8" s="199" t="s">
        <v>274</v>
      </c>
      <c r="H8" s="196" t="s">
        <v>274</v>
      </c>
      <c r="I8" s="196" t="s">
        <v>274</v>
      </c>
      <c r="J8" s="196" t="s">
        <v>274</v>
      </c>
      <c r="K8" s="196" t="s">
        <v>274</v>
      </c>
      <c r="L8" s="196" t="s">
        <v>274</v>
      </c>
      <c r="M8" s="197"/>
      <c r="N8" s="58"/>
    </row>
    <row r="9" spans="1:14">
      <c r="A9" s="239" t="s">
        <v>310</v>
      </c>
      <c r="B9" s="236" t="s">
        <v>312</v>
      </c>
      <c r="C9" s="237" t="s">
        <v>311</v>
      </c>
      <c r="D9" s="235">
        <v>44789</v>
      </c>
      <c r="E9" s="193" t="s">
        <v>30</v>
      </c>
      <c r="F9" s="195">
        <v>101.75</v>
      </c>
      <c r="G9" s="199" t="s">
        <v>274</v>
      </c>
      <c r="H9" s="196" t="s">
        <v>274</v>
      </c>
      <c r="I9" s="196" t="s">
        <v>274</v>
      </c>
      <c r="J9" s="196" t="s">
        <v>274</v>
      </c>
      <c r="K9" s="196" t="s">
        <v>274</v>
      </c>
      <c r="L9" s="196" t="s">
        <v>274</v>
      </c>
      <c r="M9" s="197"/>
      <c r="N9" s="58"/>
    </row>
    <row r="10" spans="1:14">
      <c r="A10" s="239" t="s">
        <v>314</v>
      </c>
      <c r="B10" s="239" t="s">
        <v>313</v>
      </c>
      <c r="C10" s="237" t="s">
        <v>315</v>
      </c>
      <c r="D10" s="235">
        <v>44788</v>
      </c>
      <c r="E10" s="193" t="s">
        <v>30</v>
      </c>
      <c r="F10" s="195">
        <v>78.150000000000006</v>
      </c>
      <c r="G10" s="199" t="s">
        <v>274</v>
      </c>
      <c r="H10" s="196" t="s">
        <v>274</v>
      </c>
      <c r="I10" s="196" t="s">
        <v>274</v>
      </c>
      <c r="J10" s="196" t="s">
        <v>274</v>
      </c>
      <c r="K10" s="196" t="s">
        <v>274</v>
      </c>
      <c r="L10" s="196" t="s">
        <v>274</v>
      </c>
      <c r="M10" s="197"/>
      <c r="N10" s="58"/>
    </row>
    <row r="11" spans="1:14">
      <c r="A11" s="239" t="s">
        <v>317</v>
      </c>
      <c r="B11" s="239" t="s">
        <v>316</v>
      </c>
      <c r="C11" s="237" t="s">
        <v>318</v>
      </c>
      <c r="D11" s="235">
        <v>44835</v>
      </c>
      <c r="E11" s="193" t="s">
        <v>32</v>
      </c>
      <c r="F11" s="195">
        <v>301.5</v>
      </c>
      <c r="G11" s="199" t="s">
        <v>274</v>
      </c>
      <c r="H11" s="196" t="s">
        <v>274</v>
      </c>
      <c r="I11" s="196" t="s">
        <v>274</v>
      </c>
      <c r="J11" s="196" t="s">
        <v>274</v>
      </c>
      <c r="K11" s="196" t="s">
        <v>274</v>
      </c>
      <c r="L11" s="196" t="s">
        <v>274</v>
      </c>
      <c r="M11" s="197"/>
      <c r="N11" s="58"/>
    </row>
    <row r="12" spans="1:14">
      <c r="A12" s="239" t="s">
        <v>320</v>
      </c>
      <c r="B12" s="240" t="s">
        <v>319</v>
      </c>
      <c r="C12" s="237" t="s">
        <v>321</v>
      </c>
      <c r="D12" s="235">
        <v>44963</v>
      </c>
      <c r="E12" s="193" t="s">
        <v>30</v>
      </c>
      <c r="F12" s="195">
        <v>254</v>
      </c>
      <c r="G12" s="199" t="s">
        <v>274</v>
      </c>
      <c r="H12" s="196" t="s">
        <v>274</v>
      </c>
      <c r="I12" s="196" t="s">
        <v>274</v>
      </c>
      <c r="J12" s="196" t="s">
        <v>274</v>
      </c>
      <c r="K12" s="196" t="s">
        <v>274</v>
      </c>
      <c r="L12" s="196" t="s">
        <v>274</v>
      </c>
      <c r="M12" s="197"/>
      <c r="N12" s="58"/>
    </row>
    <row r="13" spans="1:14">
      <c r="A13" s="239" t="s">
        <v>323</v>
      </c>
      <c r="B13" s="239" t="s">
        <v>322</v>
      </c>
      <c r="C13" s="237" t="s">
        <v>324</v>
      </c>
      <c r="D13" s="235">
        <v>45327</v>
      </c>
      <c r="E13" s="193" t="s">
        <v>30</v>
      </c>
      <c r="F13" s="195">
        <v>161</v>
      </c>
      <c r="G13" s="199" t="s">
        <v>274</v>
      </c>
      <c r="H13" s="196" t="s">
        <v>274</v>
      </c>
      <c r="I13" s="196" t="s">
        <v>274</v>
      </c>
      <c r="J13" s="196" t="s">
        <v>274</v>
      </c>
      <c r="K13" s="196" t="s">
        <v>274</v>
      </c>
      <c r="L13" s="196" t="s">
        <v>274</v>
      </c>
      <c r="M13" s="197"/>
      <c r="N13" s="58"/>
    </row>
    <row r="14" spans="1:14">
      <c r="A14" s="239" t="s">
        <v>326</v>
      </c>
      <c r="B14" s="239" t="s">
        <v>325</v>
      </c>
      <c r="C14" s="237" t="s">
        <v>327</v>
      </c>
      <c r="D14" s="235">
        <v>45568</v>
      </c>
      <c r="E14" s="193" t="s">
        <v>30</v>
      </c>
      <c r="F14" s="195">
        <v>217.6</v>
      </c>
      <c r="G14" s="199" t="s">
        <v>274</v>
      </c>
      <c r="H14" s="196" t="s">
        <v>274</v>
      </c>
      <c r="I14" s="196" t="s">
        <v>274</v>
      </c>
      <c r="J14" s="196" t="s">
        <v>274</v>
      </c>
      <c r="K14" s="196" t="s">
        <v>274</v>
      </c>
      <c r="L14" s="196" t="s">
        <v>274</v>
      </c>
      <c r="M14" s="197"/>
      <c r="N14" s="58"/>
    </row>
    <row r="15" spans="1:14">
      <c r="A15" s="239" t="s">
        <v>329</v>
      </c>
      <c r="B15" s="239" t="s">
        <v>328</v>
      </c>
      <c r="C15" s="237" t="s">
        <v>330</v>
      </c>
      <c r="D15" s="235">
        <v>44772</v>
      </c>
      <c r="E15" s="193" t="s">
        <v>177</v>
      </c>
      <c r="F15" s="195">
        <v>30.2</v>
      </c>
      <c r="G15" s="199" t="s">
        <v>274</v>
      </c>
      <c r="H15" s="196" t="s">
        <v>274</v>
      </c>
      <c r="I15" s="196" t="s">
        <v>274</v>
      </c>
      <c r="J15" s="196" t="s">
        <v>274</v>
      </c>
      <c r="K15" s="196" t="s">
        <v>274</v>
      </c>
      <c r="L15" s="196" t="s">
        <v>274</v>
      </c>
      <c r="M15" s="197"/>
      <c r="N15" s="58"/>
    </row>
    <row r="16" spans="1:14">
      <c r="A16" s="239" t="s">
        <v>332</v>
      </c>
      <c r="B16" s="239" t="s">
        <v>331</v>
      </c>
      <c r="C16" s="237" t="s">
        <v>333</v>
      </c>
      <c r="D16" s="235">
        <v>44866</v>
      </c>
      <c r="E16" s="193" t="s">
        <v>177</v>
      </c>
      <c r="F16" s="195">
        <v>51.5</v>
      </c>
      <c r="G16" s="199" t="s">
        <v>274</v>
      </c>
      <c r="H16" s="196" t="s">
        <v>274</v>
      </c>
      <c r="I16" s="196" t="s">
        <v>274</v>
      </c>
      <c r="J16" s="196" t="s">
        <v>274</v>
      </c>
      <c r="K16" s="196" t="s">
        <v>274</v>
      </c>
      <c r="L16" s="196" t="s">
        <v>274</v>
      </c>
      <c r="M16" s="197"/>
      <c r="N16" s="58"/>
    </row>
    <row r="17" spans="1:14">
      <c r="A17" s="239" t="s">
        <v>335</v>
      </c>
      <c r="B17" s="239" t="s">
        <v>334</v>
      </c>
      <c r="C17" s="237" t="s">
        <v>333</v>
      </c>
      <c r="D17" s="235">
        <v>44866</v>
      </c>
      <c r="E17" s="193" t="s">
        <v>177</v>
      </c>
      <c r="F17" s="195">
        <v>51.5</v>
      </c>
      <c r="G17" s="199" t="s">
        <v>274</v>
      </c>
      <c r="H17" s="196" t="s">
        <v>274</v>
      </c>
      <c r="I17" s="196" t="s">
        <v>274</v>
      </c>
      <c r="J17" s="196" t="s">
        <v>274</v>
      </c>
      <c r="K17" s="196" t="s">
        <v>274</v>
      </c>
      <c r="L17" s="196" t="s">
        <v>274</v>
      </c>
      <c r="M17" s="197"/>
      <c r="N17" s="58"/>
    </row>
    <row r="18" spans="1:14">
      <c r="A18" s="239" t="s">
        <v>337</v>
      </c>
      <c r="B18" s="240" t="s">
        <v>336</v>
      </c>
      <c r="C18" s="237" t="s">
        <v>315</v>
      </c>
      <c r="D18" s="235">
        <v>44774</v>
      </c>
      <c r="E18" s="193" t="s">
        <v>177</v>
      </c>
      <c r="F18" s="195">
        <v>50.6</v>
      </c>
      <c r="G18" s="199" t="s">
        <v>274</v>
      </c>
      <c r="H18" s="196" t="s">
        <v>274</v>
      </c>
      <c r="I18" s="196" t="s">
        <v>274</v>
      </c>
      <c r="J18" s="196" t="s">
        <v>274</v>
      </c>
      <c r="K18" s="196" t="s">
        <v>274</v>
      </c>
      <c r="L18" s="196" t="s">
        <v>274</v>
      </c>
      <c r="M18" s="197"/>
      <c r="N18" s="58"/>
    </row>
    <row r="19" spans="1:14">
      <c r="A19" s="239" t="s">
        <v>339</v>
      </c>
      <c r="B19" s="239" t="s">
        <v>338</v>
      </c>
      <c r="C19" s="237" t="s">
        <v>343</v>
      </c>
      <c r="D19" s="235">
        <v>44799</v>
      </c>
      <c r="E19" s="193" t="s">
        <v>30</v>
      </c>
      <c r="F19" s="195">
        <v>101.68</v>
      </c>
      <c r="G19" s="199" t="s">
        <v>274</v>
      </c>
      <c r="H19" s="196" t="s">
        <v>274</v>
      </c>
      <c r="I19" s="196" t="s">
        <v>274</v>
      </c>
      <c r="J19" s="196" t="s">
        <v>274</v>
      </c>
      <c r="K19" s="196" t="s">
        <v>274</v>
      </c>
      <c r="L19" s="196" t="s">
        <v>274</v>
      </c>
      <c r="M19" s="197"/>
      <c r="N19" s="58"/>
    </row>
    <row r="20" spans="1:14">
      <c r="A20" s="239" t="s">
        <v>344</v>
      </c>
      <c r="B20" s="239" t="s">
        <v>340</v>
      </c>
      <c r="C20" s="237" t="s">
        <v>345</v>
      </c>
      <c r="D20" s="235">
        <v>44866</v>
      </c>
      <c r="E20" s="193" t="s">
        <v>177</v>
      </c>
      <c r="F20" s="195">
        <v>51.5</v>
      </c>
      <c r="G20" s="199" t="s">
        <v>274</v>
      </c>
      <c r="H20" s="196" t="s">
        <v>274</v>
      </c>
      <c r="I20" s="196" t="s">
        <v>274</v>
      </c>
      <c r="J20" s="196" t="s">
        <v>274</v>
      </c>
      <c r="K20" s="196" t="s">
        <v>274</v>
      </c>
      <c r="L20" s="196" t="s">
        <v>274</v>
      </c>
      <c r="M20" s="197"/>
      <c r="N20" s="58"/>
    </row>
    <row r="21" spans="1:14">
      <c r="A21" s="239" t="s">
        <v>346</v>
      </c>
      <c r="B21" s="239" t="s">
        <v>341</v>
      </c>
      <c r="C21" s="237" t="s">
        <v>347</v>
      </c>
      <c r="D21" s="235">
        <v>44742</v>
      </c>
      <c r="E21" s="193" t="s">
        <v>30</v>
      </c>
      <c r="F21" s="195">
        <v>81.31</v>
      </c>
      <c r="G21" s="199" t="s">
        <v>274</v>
      </c>
      <c r="H21" s="196" t="s">
        <v>274</v>
      </c>
      <c r="I21" s="196" t="s">
        <v>274</v>
      </c>
      <c r="J21" s="196" t="s">
        <v>274</v>
      </c>
      <c r="K21" s="196" t="s">
        <v>274</v>
      </c>
      <c r="L21" s="196" t="s">
        <v>274</v>
      </c>
      <c r="M21" s="197"/>
      <c r="N21" s="58"/>
    </row>
    <row r="22" spans="1:14">
      <c r="A22" s="239" t="s">
        <v>348</v>
      </c>
      <c r="B22" s="239" t="s">
        <v>342</v>
      </c>
      <c r="C22" s="237" t="s">
        <v>349</v>
      </c>
      <c r="D22" s="235">
        <v>44678</v>
      </c>
      <c r="E22" s="193" t="s">
        <v>177</v>
      </c>
      <c r="F22" s="195">
        <v>100.98</v>
      </c>
      <c r="G22" s="199" t="s">
        <v>274</v>
      </c>
      <c r="H22" s="196" t="s">
        <v>274</v>
      </c>
      <c r="I22" s="196" t="s">
        <v>274</v>
      </c>
      <c r="J22" s="196" t="s">
        <v>274</v>
      </c>
      <c r="K22" s="196" t="s">
        <v>274</v>
      </c>
      <c r="L22" s="196" t="s">
        <v>274</v>
      </c>
      <c r="M22" s="197"/>
      <c r="N22" s="58"/>
    </row>
    <row r="23" spans="1:14">
      <c r="A23" s="239" t="s">
        <v>357</v>
      </c>
      <c r="B23" s="239" t="s">
        <v>350</v>
      </c>
      <c r="C23" s="237" t="s">
        <v>355</v>
      </c>
      <c r="D23" s="235">
        <v>44866</v>
      </c>
      <c r="E23" s="193" t="s">
        <v>356</v>
      </c>
      <c r="F23" s="195">
        <v>78</v>
      </c>
      <c r="G23" s="199" t="s">
        <v>274</v>
      </c>
      <c r="H23" s="196" t="s">
        <v>274</v>
      </c>
      <c r="I23" s="196" t="s">
        <v>274</v>
      </c>
      <c r="J23" s="196" t="s">
        <v>274</v>
      </c>
      <c r="K23" s="196" t="s">
        <v>274</v>
      </c>
      <c r="L23" s="196" t="s">
        <v>274</v>
      </c>
      <c r="M23" s="197"/>
      <c r="N23" s="58"/>
    </row>
    <row r="24" spans="1:14">
      <c r="A24" s="239" t="s">
        <v>358</v>
      </c>
      <c r="B24" s="239" t="s">
        <v>351</v>
      </c>
      <c r="C24" s="237" t="s">
        <v>359</v>
      </c>
      <c r="D24" s="235">
        <v>44634</v>
      </c>
      <c r="E24" s="193" t="s">
        <v>32</v>
      </c>
      <c r="F24" s="195">
        <v>348</v>
      </c>
      <c r="G24" s="199" t="s">
        <v>274</v>
      </c>
      <c r="H24" s="196" t="s">
        <v>274</v>
      </c>
      <c r="I24" s="196" t="s">
        <v>274</v>
      </c>
      <c r="J24" s="196" t="s">
        <v>274</v>
      </c>
      <c r="K24" s="196" t="s">
        <v>274</v>
      </c>
      <c r="L24" s="196" t="s">
        <v>274</v>
      </c>
      <c r="M24" s="197"/>
      <c r="N24" s="58"/>
    </row>
    <row r="25" spans="1:14" ht="30">
      <c r="A25" s="239" t="s">
        <v>360</v>
      </c>
      <c r="B25" s="240" t="s">
        <v>352</v>
      </c>
      <c r="C25" s="237" t="s">
        <v>361</v>
      </c>
      <c r="D25" s="235">
        <v>44681</v>
      </c>
      <c r="E25" s="193" t="s">
        <v>356</v>
      </c>
      <c r="F25" s="195">
        <v>594</v>
      </c>
      <c r="G25" s="199" t="s">
        <v>274</v>
      </c>
      <c r="H25" s="196" t="s">
        <v>274</v>
      </c>
      <c r="I25" s="196" t="s">
        <v>274</v>
      </c>
      <c r="J25" s="196" t="s">
        <v>274</v>
      </c>
      <c r="K25" s="196" t="s">
        <v>274</v>
      </c>
      <c r="L25" s="196" t="s">
        <v>274</v>
      </c>
      <c r="M25" s="197"/>
      <c r="N25" s="58"/>
    </row>
    <row r="26" spans="1:14">
      <c r="A26" s="239" t="s">
        <v>362</v>
      </c>
      <c r="B26" s="239" t="s">
        <v>353</v>
      </c>
      <c r="C26" s="237" t="s">
        <v>321</v>
      </c>
      <c r="D26" s="235">
        <v>44900</v>
      </c>
      <c r="E26" s="193" t="s">
        <v>177</v>
      </c>
      <c r="F26" s="195">
        <v>51.63</v>
      </c>
      <c r="G26" s="199" t="s">
        <v>274</v>
      </c>
      <c r="H26" s="196" t="s">
        <v>274</v>
      </c>
      <c r="I26" s="196" t="s">
        <v>274</v>
      </c>
      <c r="J26" s="196" t="s">
        <v>274</v>
      </c>
      <c r="K26" s="196" t="s">
        <v>274</v>
      </c>
      <c r="L26" s="196" t="s">
        <v>274</v>
      </c>
      <c r="M26" s="197"/>
      <c r="N26" s="58"/>
    </row>
    <row r="27" spans="1:14">
      <c r="A27" s="239" t="s">
        <v>363</v>
      </c>
      <c r="B27" s="239" t="s">
        <v>354</v>
      </c>
      <c r="C27" s="237" t="s">
        <v>364</v>
      </c>
      <c r="D27" s="235">
        <v>44896</v>
      </c>
      <c r="E27" s="193" t="s">
        <v>177</v>
      </c>
      <c r="F27" s="195">
        <v>202.36</v>
      </c>
      <c r="G27" s="199" t="s">
        <v>274</v>
      </c>
      <c r="H27" s="196" t="s">
        <v>274</v>
      </c>
      <c r="I27" s="196" t="s">
        <v>274</v>
      </c>
      <c r="J27" s="196" t="s">
        <v>274</v>
      </c>
      <c r="K27" s="196" t="s">
        <v>274</v>
      </c>
      <c r="L27" s="196" t="s">
        <v>274</v>
      </c>
      <c r="M27" s="197"/>
      <c r="N27" s="58"/>
    </row>
    <row r="28" spans="1:14">
      <c r="A28" s="239" t="s">
        <v>372</v>
      </c>
      <c r="B28" s="239" t="s">
        <v>365</v>
      </c>
      <c r="C28" s="237" t="s">
        <v>373</v>
      </c>
      <c r="D28" s="235">
        <v>44896</v>
      </c>
      <c r="E28" s="193" t="s">
        <v>177</v>
      </c>
      <c r="F28" s="195">
        <v>202.33</v>
      </c>
      <c r="G28" s="199" t="s">
        <v>274</v>
      </c>
      <c r="H28" s="196" t="s">
        <v>274</v>
      </c>
      <c r="I28" s="196" t="s">
        <v>274</v>
      </c>
      <c r="J28" s="196" t="s">
        <v>274</v>
      </c>
      <c r="K28" s="196" t="s">
        <v>274</v>
      </c>
      <c r="L28" s="196" t="s">
        <v>274</v>
      </c>
      <c r="M28" s="197"/>
      <c r="N28" s="58"/>
    </row>
    <row r="29" spans="1:14">
      <c r="A29" s="239" t="s">
        <v>374</v>
      </c>
      <c r="B29" s="239" t="s">
        <v>366</v>
      </c>
      <c r="C29" s="237" t="s">
        <v>315</v>
      </c>
      <c r="D29" s="235">
        <v>44737</v>
      </c>
      <c r="E29" s="193" t="s">
        <v>356</v>
      </c>
      <c r="F29" s="195">
        <v>363</v>
      </c>
      <c r="G29" s="199" t="s">
        <v>274</v>
      </c>
      <c r="H29" s="196" t="s">
        <v>274</v>
      </c>
      <c r="I29" s="196" t="s">
        <v>274</v>
      </c>
      <c r="J29" s="196" t="s">
        <v>274</v>
      </c>
      <c r="K29" s="196" t="s">
        <v>274</v>
      </c>
      <c r="L29" s="196" t="s">
        <v>274</v>
      </c>
      <c r="M29" s="197"/>
      <c r="N29" s="58"/>
    </row>
    <row r="30" spans="1:14">
      <c r="A30" s="239" t="s">
        <v>376</v>
      </c>
      <c r="B30" s="239" t="s">
        <v>367</v>
      </c>
      <c r="C30" s="237" t="s">
        <v>375</v>
      </c>
      <c r="D30" s="235">
        <v>44896</v>
      </c>
      <c r="E30" s="193" t="s">
        <v>177</v>
      </c>
      <c r="F30" s="195">
        <v>202.31</v>
      </c>
      <c r="G30" s="199" t="s">
        <v>274</v>
      </c>
      <c r="H30" s="196" t="s">
        <v>274</v>
      </c>
      <c r="I30" s="196" t="s">
        <v>274</v>
      </c>
      <c r="J30" s="196" t="s">
        <v>274</v>
      </c>
      <c r="K30" s="196" t="s">
        <v>274</v>
      </c>
      <c r="L30" s="196" t="s">
        <v>274</v>
      </c>
      <c r="M30" s="197"/>
      <c r="N30" s="58"/>
    </row>
    <row r="31" spans="1:14">
      <c r="A31" s="239" t="s">
        <v>377</v>
      </c>
      <c r="B31" s="240" t="s">
        <v>368</v>
      </c>
      <c r="C31" s="237" t="s">
        <v>378</v>
      </c>
      <c r="D31" s="235">
        <v>44774</v>
      </c>
      <c r="E31" s="193" t="s">
        <v>177</v>
      </c>
      <c r="F31" s="195">
        <v>127</v>
      </c>
      <c r="G31" s="199" t="s">
        <v>274</v>
      </c>
      <c r="H31" s="196" t="s">
        <v>274</v>
      </c>
      <c r="I31" s="196" t="s">
        <v>274</v>
      </c>
      <c r="J31" s="196" t="s">
        <v>274</v>
      </c>
      <c r="K31" s="196" t="s">
        <v>274</v>
      </c>
      <c r="L31" s="196" t="s">
        <v>274</v>
      </c>
      <c r="M31" s="197"/>
      <c r="N31" s="58"/>
    </row>
    <row r="32" spans="1:14">
      <c r="A32" s="239" t="s">
        <v>379</v>
      </c>
      <c r="B32" s="239" t="s">
        <v>369</v>
      </c>
      <c r="C32" s="237" t="s">
        <v>311</v>
      </c>
      <c r="D32" s="235">
        <v>45031</v>
      </c>
      <c r="E32" s="193" t="s">
        <v>30</v>
      </c>
      <c r="F32" s="195">
        <v>202.81</v>
      </c>
      <c r="G32" s="199" t="s">
        <v>274</v>
      </c>
      <c r="H32" s="196" t="s">
        <v>274</v>
      </c>
      <c r="I32" s="196" t="s">
        <v>274</v>
      </c>
      <c r="J32" s="196" t="s">
        <v>274</v>
      </c>
      <c r="K32" s="196" t="s">
        <v>274</v>
      </c>
      <c r="L32" s="196" t="s">
        <v>274</v>
      </c>
      <c r="M32" s="197"/>
      <c r="N32" s="58"/>
    </row>
    <row r="33" spans="1:14">
      <c r="A33" s="239" t="s">
        <v>380</v>
      </c>
      <c r="B33" s="239" t="s">
        <v>370</v>
      </c>
      <c r="C33" s="237" t="s">
        <v>321</v>
      </c>
      <c r="D33" s="235">
        <v>44963</v>
      </c>
      <c r="E33" s="193" t="s">
        <v>30</v>
      </c>
      <c r="F33" s="195">
        <v>254</v>
      </c>
      <c r="G33" s="199" t="s">
        <v>274</v>
      </c>
      <c r="H33" s="196" t="s">
        <v>274</v>
      </c>
      <c r="I33" s="196" t="s">
        <v>274</v>
      </c>
      <c r="J33" s="196" t="s">
        <v>274</v>
      </c>
      <c r="K33" s="196" t="s">
        <v>274</v>
      </c>
      <c r="L33" s="196" t="s">
        <v>274</v>
      </c>
      <c r="M33" s="197"/>
      <c r="N33" s="58"/>
    </row>
    <row r="34" spans="1:14">
      <c r="A34" s="239" t="s">
        <v>381</v>
      </c>
      <c r="B34" s="239" t="s">
        <v>371</v>
      </c>
      <c r="C34" s="237" t="s">
        <v>382</v>
      </c>
      <c r="D34" s="235">
        <v>44727</v>
      </c>
      <c r="E34" s="193" t="s">
        <v>356</v>
      </c>
      <c r="F34" s="195">
        <v>769</v>
      </c>
      <c r="G34" s="199" t="s">
        <v>274</v>
      </c>
      <c r="H34" s="196" t="s">
        <v>274</v>
      </c>
      <c r="I34" s="196" t="s">
        <v>274</v>
      </c>
      <c r="J34" s="196" t="s">
        <v>274</v>
      </c>
      <c r="K34" s="196" t="s">
        <v>274</v>
      </c>
      <c r="L34" s="196" t="s">
        <v>274</v>
      </c>
      <c r="M34" s="197"/>
      <c r="N34" s="58"/>
    </row>
    <row r="35" spans="1:14">
      <c r="A35" s="239" t="s">
        <v>387</v>
      </c>
      <c r="B35" s="239" t="s">
        <v>383</v>
      </c>
      <c r="C35" s="237" t="s">
        <v>361</v>
      </c>
      <c r="D35" s="235">
        <v>44681</v>
      </c>
      <c r="E35" s="193" t="s">
        <v>356</v>
      </c>
      <c r="F35" s="195">
        <v>615</v>
      </c>
      <c r="G35" s="199" t="s">
        <v>274</v>
      </c>
      <c r="H35" s="196" t="s">
        <v>274</v>
      </c>
      <c r="I35" s="196" t="s">
        <v>274</v>
      </c>
      <c r="J35" s="196" t="s">
        <v>274</v>
      </c>
      <c r="K35" s="196" t="s">
        <v>274</v>
      </c>
      <c r="L35" s="196" t="s">
        <v>274</v>
      </c>
      <c r="M35" s="197"/>
      <c r="N35" s="58"/>
    </row>
    <row r="36" spans="1:14">
      <c r="A36" s="239" t="s">
        <v>388</v>
      </c>
      <c r="B36" s="239" t="s">
        <v>384</v>
      </c>
      <c r="C36" s="237" t="s">
        <v>389</v>
      </c>
      <c r="D36" s="235">
        <v>44882</v>
      </c>
      <c r="E36" s="193" t="s">
        <v>177</v>
      </c>
      <c r="F36" s="195">
        <v>51.63</v>
      </c>
      <c r="G36" s="199" t="s">
        <v>274</v>
      </c>
      <c r="H36" s="196" t="s">
        <v>274</v>
      </c>
      <c r="I36" s="196" t="s">
        <v>274</v>
      </c>
      <c r="J36" s="196" t="s">
        <v>274</v>
      </c>
      <c r="K36" s="196" t="s">
        <v>274</v>
      </c>
      <c r="L36" s="196" t="s">
        <v>274</v>
      </c>
      <c r="M36" s="197"/>
      <c r="N36" s="58"/>
    </row>
    <row r="37" spans="1:14">
      <c r="A37" s="239" t="s">
        <v>391</v>
      </c>
      <c r="B37" s="239" t="s">
        <v>385</v>
      </c>
      <c r="C37" s="237" t="s">
        <v>390</v>
      </c>
      <c r="D37" s="235">
        <v>45444</v>
      </c>
      <c r="E37" s="193" t="s">
        <v>30</v>
      </c>
      <c r="F37" s="195">
        <v>440</v>
      </c>
      <c r="G37" s="199" t="s">
        <v>274</v>
      </c>
      <c r="H37" s="196" t="s">
        <v>274</v>
      </c>
      <c r="I37" s="196" t="s">
        <v>274</v>
      </c>
      <c r="J37" s="196" t="s">
        <v>274</v>
      </c>
      <c r="K37" s="196" t="s">
        <v>274</v>
      </c>
      <c r="L37" s="196" t="s">
        <v>274</v>
      </c>
      <c r="M37" s="197"/>
      <c r="N37" s="58"/>
    </row>
    <row r="38" spans="1:14">
      <c r="A38" s="239" t="s">
        <v>393</v>
      </c>
      <c r="B38" s="240" t="s">
        <v>386</v>
      </c>
      <c r="C38" s="237" t="s">
        <v>392</v>
      </c>
      <c r="D38" s="235">
        <v>45108</v>
      </c>
      <c r="E38" s="193" t="s">
        <v>30</v>
      </c>
      <c r="F38" s="195">
        <v>156.4</v>
      </c>
      <c r="G38" s="199" t="s">
        <v>274</v>
      </c>
      <c r="H38" s="196" t="s">
        <v>274</v>
      </c>
      <c r="I38" s="196" t="s">
        <v>274</v>
      </c>
      <c r="J38" s="196" t="s">
        <v>274</v>
      </c>
      <c r="K38" s="196" t="s">
        <v>274</v>
      </c>
      <c r="L38" s="196" t="s">
        <v>274</v>
      </c>
      <c r="M38" s="197"/>
      <c r="N38" s="58"/>
    </row>
    <row r="39" spans="1:14">
      <c r="A39" s="239" t="s">
        <v>401</v>
      </c>
      <c r="B39" s="240" t="s">
        <v>402</v>
      </c>
      <c r="C39" s="237" t="s">
        <v>403</v>
      </c>
      <c r="D39" s="235">
        <v>44926</v>
      </c>
      <c r="E39" s="193" t="s">
        <v>32</v>
      </c>
      <c r="F39" s="195">
        <v>350</v>
      </c>
      <c r="G39" s="199" t="s">
        <v>274</v>
      </c>
      <c r="H39" s="196" t="s">
        <v>274</v>
      </c>
      <c r="I39" s="196" t="s">
        <v>274</v>
      </c>
      <c r="J39" s="196" t="s">
        <v>274</v>
      </c>
      <c r="K39" s="196" t="s">
        <v>274</v>
      </c>
      <c r="L39" s="196" t="s">
        <v>274</v>
      </c>
      <c r="M39" s="197"/>
      <c r="N39" s="58"/>
    </row>
    <row r="40" spans="1:14">
      <c r="A40" s="239" t="s">
        <v>404</v>
      </c>
      <c r="B40" s="240" t="s">
        <v>405</v>
      </c>
      <c r="C40" s="237" t="s">
        <v>403</v>
      </c>
      <c r="D40" s="235">
        <v>44926</v>
      </c>
      <c r="E40" s="193" t="s">
        <v>177</v>
      </c>
      <c r="F40" s="195">
        <v>121.45</v>
      </c>
      <c r="G40" s="199" t="s">
        <v>274</v>
      </c>
      <c r="H40" s="196" t="s">
        <v>274</v>
      </c>
      <c r="I40" s="196" t="s">
        <v>274</v>
      </c>
      <c r="J40" s="196" t="s">
        <v>274</v>
      </c>
      <c r="K40" s="196" t="s">
        <v>274</v>
      </c>
      <c r="L40" s="196" t="s">
        <v>274</v>
      </c>
      <c r="M40" s="197"/>
      <c r="N40" s="58"/>
    </row>
    <row r="41" spans="1:14">
      <c r="A41" s="239" t="s">
        <v>406</v>
      </c>
      <c r="B41" s="240" t="s">
        <v>407</v>
      </c>
      <c r="C41" s="237" t="s">
        <v>403</v>
      </c>
      <c r="D41" s="235">
        <v>45291</v>
      </c>
      <c r="E41" s="193" t="s">
        <v>30</v>
      </c>
      <c r="F41" s="195">
        <v>258.35000000000002</v>
      </c>
      <c r="G41" s="199" t="s">
        <v>274</v>
      </c>
      <c r="H41" s="196" t="s">
        <v>274</v>
      </c>
      <c r="I41" s="196" t="s">
        <v>274</v>
      </c>
      <c r="J41" s="196" t="s">
        <v>274</v>
      </c>
      <c r="K41" s="196" t="s">
        <v>274</v>
      </c>
      <c r="L41" s="196" t="s">
        <v>274</v>
      </c>
      <c r="M41" s="197"/>
      <c r="N41" s="58"/>
    </row>
    <row r="42" spans="1:14">
      <c r="A42" s="239" t="s">
        <v>408</v>
      </c>
      <c r="B42" s="240" t="s">
        <v>409</v>
      </c>
      <c r="C42" s="237" t="s">
        <v>403</v>
      </c>
      <c r="D42" s="235">
        <v>44926</v>
      </c>
      <c r="E42" s="193" t="s">
        <v>177</v>
      </c>
      <c r="F42" s="195">
        <v>100.77</v>
      </c>
      <c r="G42" s="199" t="s">
        <v>274</v>
      </c>
      <c r="H42" s="196" t="s">
        <v>274</v>
      </c>
      <c r="I42" s="196" t="s">
        <v>274</v>
      </c>
      <c r="J42" s="196" t="s">
        <v>274</v>
      </c>
      <c r="K42" s="196" t="s">
        <v>274</v>
      </c>
      <c r="L42" s="196" t="s">
        <v>274</v>
      </c>
      <c r="M42" s="197"/>
      <c r="N42" s="58"/>
    </row>
    <row r="43" spans="1:14">
      <c r="A43" s="239" t="s">
        <v>410</v>
      </c>
      <c r="B43" s="240" t="s">
        <v>411</v>
      </c>
      <c r="C43" s="237" t="s">
        <v>412</v>
      </c>
      <c r="D43" s="235">
        <v>44910</v>
      </c>
      <c r="E43" s="193" t="s">
        <v>32</v>
      </c>
      <c r="F43" s="195">
        <v>200</v>
      </c>
      <c r="G43" s="199" t="s">
        <v>274</v>
      </c>
      <c r="H43" s="196" t="s">
        <v>274</v>
      </c>
      <c r="I43" s="196" t="s">
        <v>274</v>
      </c>
      <c r="J43" s="196" t="s">
        <v>274</v>
      </c>
      <c r="K43" s="196" t="s">
        <v>274</v>
      </c>
      <c r="L43" s="196" t="s">
        <v>274</v>
      </c>
      <c r="M43" s="197"/>
      <c r="N43" s="58"/>
    </row>
    <row r="44" spans="1:14">
      <c r="A44" s="239" t="s">
        <v>413</v>
      </c>
      <c r="B44" s="240" t="s">
        <v>414</v>
      </c>
      <c r="C44" s="237" t="s">
        <v>415</v>
      </c>
      <c r="D44" s="235">
        <v>45077</v>
      </c>
      <c r="E44" s="193" t="s">
        <v>30</v>
      </c>
      <c r="F44" s="195">
        <v>206</v>
      </c>
      <c r="G44" s="199" t="s">
        <v>274</v>
      </c>
      <c r="H44" s="196" t="s">
        <v>274</v>
      </c>
      <c r="I44" s="196" t="s">
        <v>274</v>
      </c>
      <c r="J44" s="196" t="s">
        <v>274</v>
      </c>
      <c r="K44" s="196" t="s">
        <v>274</v>
      </c>
      <c r="L44" s="196" t="s">
        <v>274</v>
      </c>
      <c r="M44" s="197"/>
      <c r="N44" s="58"/>
    </row>
    <row r="45" spans="1:14">
      <c r="A45" s="238"/>
      <c r="B45" s="238"/>
      <c r="C45" s="193"/>
      <c r="D45" s="194"/>
      <c r="E45" s="193"/>
      <c r="F45" s="195"/>
      <c r="G45" s="199"/>
      <c r="H45" s="196"/>
      <c r="I45" s="196"/>
      <c r="J45" s="196"/>
      <c r="K45" s="196"/>
      <c r="L45" s="196"/>
      <c r="M45" s="197"/>
      <c r="N45" s="58"/>
    </row>
    <row r="46" spans="1:14">
      <c r="A46" s="192"/>
      <c r="B46" s="192"/>
      <c r="C46" s="193"/>
      <c r="D46" s="194"/>
      <c r="E46" s="193"/>
      <c r="F46" s="195"/>
      <c r="G46" s="199"/>
      <c r="H46" s="196"/>
      <c r="I46" s="196"/>
      <c r="J46" s="196"/>
      <c r="K46" s="196"/>
      <c r="L46" s="196"/>
      <c r="M46" s="197"/>
      <c r="N46" s="58"/>
    </row>
    <row r="47" spans="1:14">
      <c r="A47" s="192"/>
      <c r="B47" s="192"/>
      <c r="C47" s="193"/>
      <c r="D47" s="194"/>
      <c r="E47" s="193"/>
      <c r="F47" s="195"/>
      <c r="G47" s="199"/>
      <c r="H47" s="196"/>
      <c r="I47" s="196"/>
      <c r="J47" s="196"/>
      <c r="K47" s="196"/>
      <c r="L47" s="196"/>
      <c r="M47" s="197"/>
      <c r="N47" s="58"/>
    </row>
    <row r="48" spans="1:14">
      <c r="A48" s="192"/>
      <c r="B48" s="192"/>
      <c r="C48" s="193"/>
      <c r="D48" s="194"/>
      <c r="E48" s="193"/>
      <c r="F48" s="195"/>
      <c r="G48" s="199"/>
      <c r="H48" s="196"/>
      <c r="I48" s="196"/>
      <c r="J48" s="196"/>
      <c r="K48" s="196"/>
      <c r="L48" s="196"/>
      <c r="M48" s="197"/>
      <c r="N48" s="58"/>
    </row>
    <row r="49" spans="1:16">
      <c r="A49" s="192"/>
      <c r="B49" s="192"/>
      <c r="C49" s="193"/>
      <c r="D49" s="194"/>
      <c r="E49" s="193"/>
      <c r="F49" s="195"/>
      <c r="G49" s="199"/>
      <c r="H49" s="196"/>
      <c r="I49" s="196"/>
      <c r="J49" s="196"/>
      <c r="K49" s="196"/>
      <c r="L49" s="196"/>
      <c r="M49" s="197"/>
      <c r="N49" s="58"/>
    </row>
    <row r="50" spans="1:16">
      <c r="A50" s="192"/>
      <c r="B50" s="192"/>
      <c r="C50" s="193"/>
      <c r="D50" s="194"/>
      <c r="E50" s="193"/>
      <c r="F50" s="195"/>
      <c r="G50" s="199"/>
      <c r="H50" s="196"/>
      <c r="I50" s="196"/>
      <c r="J50" s="196"/>
      <c r="K50" s="196"/>
      <c r="L50" s="196"/>
      <c r="M50" s="197"/>
      <c r="N50" s="58"/>
    </row>
    <row r="51" spans="1:16">
      <c r="A51" s="192"/>
      <c r="B51" s="192"/>
      <c r="C51" s="193"/>
      <c r="D51" s="194"/>
      <c r="E51" s="193"/>
      <c r="F51" s="195"/>
      <c r="G51" s="199"/>
      <c r="H51" s="196"/>
      <c r="I51" s="196"/>
      <c r="J51" s="196"/>
      <c r="K51" s="196"/>
      <c r="L51" s="196"/>
      <c r="M51" s="197"/>
      <c r="N51" s="58"/>
    </row>
    <row r="52" spans="1:16">
      <c r="A52" s="192"/>
      <c r="B52" s="192"/>
      <c r="C52" s="193"/>
      <c r="D52" s="194"/>
      <c r="E52" s="193"/>
      <c r="F52" s="195"/>
      <c r="G52" s="199"/>
      <c r="H52" s="196"/>
      <c r="I52" s="196"/>
      <c r="J52" s="196"/>
      <c r="K52" s="196"/>
      <c r="L52" s="196"/>
      <c r="M52" s="197"/>
      <c r="N52" s="58"/>
    </row>
    <row r="53" spans="1:16">
      <c r="A53" s="192"/>
      <c r="B53" s="192"/>
      <c r="C53" s="193"/>
      <c r="D53" s="194"/>
      <c r="E53" s="193"/>
      <c r="F53" s="195"/>
      <c r="G53" s="199"/>
      <c r="H53" s="196"/>
      <c r="I53" s="196"/>
      <c r="J53" s="196"/>
      <c r="K53" s="196"/>
      <c r="L53" s="196"/>
      <c r="M53" s="197"/>
      <c r="N53" s="58"/>
    </row>
    <row r="54" spans="1:16">
      <c r="A54" s="198"/>
      <c r="B54" s="198"/>
      <c r="C54" s="193"/>
      <c r="D54" s="194"/>
      <c r="E54" s="193"/>
      <c r="F54" s="195"/>
      <c r="G54" s="199"/>
      <c r="H54" s="196"/>
      <c r="I54" s="196"/>
      <c r="J54" s="196"/>
      <c r="K54" s="196"/>
      <c r="L54" s="196"/>
      <c r="M54" s="197"/>
      <c r="N54" s="58"/>
    </row>
    <row r="55" spans="1:16">
      <c r="B55" s="91"/>
      <c r="C55" s="91"/>
      <c r="D55" s="92"/>
      <c r="E55" s="91"/>
      <c r="F55" s="123"/>
      <c r="G55" s="200"/>
      <c r="H55" s="121"/>
      <c r="I55" s="121"/>
      <c r="J55" s="121"/>
      <c r="K55" s="121"/>
      <c r="L55" s="121"/>
      <c r="M55" s="121"/>
      <c r="N55" s="121"/>
      <c r="O55" s="122"/>
      <c r="P55" s="58"/>
    </row>
    <row r="56" spans="1:16">
      <c r="B56" s="91"/>
      <c r="C56" s="91"/>
      <c r="D56" s="92"/>
      <c r="E56" s="91"/>
      <c r="F56" s="123"/>
      <c r="G56" s="200"/>
      <c r="H56" s="121"/>
      <c r="I56" s="121"/>
      <c r="J56" s="121"/>
      <c r="K56" s="121"/>
      <c r="L56" s="121"/>
      <c r="M56" s="121"/>
      <c r="N56" s="121"/>
      <c r="O56" s="122"/>
      <c r="P56" s="58"/>
    </row>
    <row r="57" spans="1:16">
      <c r="B57" s="91"/>
      <c r="C57" s="91"/>
      <c r="D57" s="92"/>
      <c r="E57" s="91"/>
      <c r="F57" s="123"/>
      <c r="G57" s="200"/>
      <c r="H57" s="121"/>
      <c r="I57" s="121"/>
      <c r="J57" s="121"/>
      <c r="K57" s="121"/>
      <c r="L57" s="121"/>
      <c r="M57" s="121"/>
      <c r="N57" s="121"/>
      <c r="O57" s="122"/>
      <c r="P57" s="58"/>
    </row>
    <row r="58" spans="1:16" ht="15.75" thickBot="1">
      <c r="A58" s="59"/>
      <c r="B58" s="59"/>
      <c r="C58" s="58"/>
      <c r="D58" s="60"/>
      <c r="E58" s="58"/>
      <c r="F58" s="58"/>
      <c r="G58" s="201"/>
      <c r="H58" s="58"/>
      <c r="I58" s="58"/>
      <c r="J58" s="58"/>
      <c r="K58" s="58"/>
      <c r="L58" s="58"/>
      <c r="M58" s="58"/>
      <c r="N58" s="58"/>
      <c r="O58" s="58"/>
      <c r="P58" s="58"/>
    </row>
    <row r="59" spans="1:16" ht="15.75" thickBot="1">
      <c r="A59" s="177" t="s">
        <v>152</v>
      </c>
    </row>
    <row r="60" spans="1:16" ht="15.75" thickBot="1">
      <c r="A60" s="133" t="s">
        <v>68</v>
      </c>
      <c r="B60" s="168" t="s">
        <v>69</v>
      </c>
      <c r="C60" s="168" t="s">
        <v>136</v>
      </c>
      <c r="D60" s="168" t="s">
        <v>182</v>
      </c>
      <c r="E60" s="168" t="s">
        <v>183</v>
      </c>
      <c r="F60" s="168" t="s">
        <v>137</v>
      </c>
      <c r="G60" s="171" t="s">
        <v>184</v>
      </c>
      <c r="H60" s="277" t="s">
        <v>55</v>
      </c>
      <c r="I60" s="277"/>
      <c r="J60" s="277"/>
      <c r="K60" s="277"/>
      <c r="L60" s="278"/>
    </row>
    <row r="61" spans="1:16" s="116" customFormat="1">
      <c r="A61" s="164" t="s">
        <v>441</v>
      </c>
      <c r="B61" s="64">
        <v>420</v>
      </c>
      <c r="C61" s="25" t="s">
        <v>296</v>
      </c>
      <c r="D61" s="25" t="s">
        <v>296</v>
      </c>
      <c r="E61" s="25" t="s">
        <v>296</v>
      </c>
      <c r="F61" s="25" t="s">
        <v>296</v>
      </c>
      <c r="G61" s="25" t="s">
        <v>296</v>
      </c>
      <c r="H61" s="279" t="s">
        <v>442</v>
      </c>
      <c r="I61" s="279"/>
      <c r="J61" s="279"/>
      <c r="K61" s="279"/>
      <c r="L61" s="280"/>
    </row>
    <row r="62" spans="1:16" s="116" customFormat="1">
      <c r="A62" s="164"/>
      <c r="B62" s="64"/>
      <c r="C62" s="25"/>
      <c r="D62" s="25"/>
      <c r="E62" s="25"/>
      <c r="F62" s="25"/>
      <c r="G62" s="25"/>
      <c r="H62" s="285"/>
      <c r="I62" s="285"/>
      <c r="J62" s="285"/>
      <c r="K62" s="285"/>
      <c r="L62" s="286"/>
    </row>
    <row r="63" spans="1:16" s="116" customFormat="1">
      <c r="A63" s="164"/>
      <c r="B63" s="64"/>
      <c r="C63" s="25"/>
      <c r="D63" s="25"/>
      <c r="E63" s="25"/>
      <c r="F63" s="25"/>
      <c r="G63" s="25"/>
      <c r="H63" s="285"/>
      <c r="I63" s="285"/>
      <c r="J63" s="285"/>
      <c r="K63" s="285"/>
      <c r="L63" s="286"/>
    </row>
    <row r="64" spans="1:16" s="116" customFormat="1">
      <c r="A64" s="164"/>
      <c r="B64" s="64"/>
      <c r="C64" s="25"/>
      <c r="D64" s="25"/>
      <c r="E64" s="25"/>
      <c r="F64" s="25"/>
      <c r="G64" s="25"/>
      <c r="H64" s="285"/>
      <c r="I64" s="285"/>
      <c r="J64" s="285"/>
      <c r="K64" s="285"/>
      <c r="L64" s="286"/>
    </row>
    <row r="65" spans="1:12" s="116" customFormat="1" ht="15.75" thickBot="1">
      <c r="A65" s="165"/>
      <c r="B65" s="166"/>
      <c r="C65" s="167"/>
      <c r="D65" s="167"/>
      <c r="E65" s="167"/>
      <c r="F65" s="167"/>
      <c r="G65" s="167"/>
      <c r="H65" s="287"/>
      <c r="I65" s="287"/>
      <c r="J65" s="287"/>
      <c r="K65" s="287"/>
      <c r="L65" s="288"/>
    </row>
    <row r="66" spans="1:12" ht="15.75" thickBot="1">
      <c r="G66" s="22"/>
    </row>
    <row r="67" spans="1:12" ht="15.75" thickBot="1">
      <c r="A67" s="293" t="s">
        <v>133</v>
      </c>
      <c r="B67" s="294"/>
      <c r="G67" s="22"/>
    </row>
    <row r="68" spans="1:12" ht="15.75" thickBot="1">
      <c r="A68" s="133" t="s">
        <v>68</v>
      </c>
      <c r="B68" s="168" t="s">
        <v>69</v>
      </c>
      <c r="C68" s="168" t="s">
        <v>136</v>
      </c>
      <c r="D68" s="168" t="s">
        <v>182</v>
      </c>
      <c r="E68" s="168" t="s">
        <v>183</v>
      </c>
      <c r="F68" s="168" t="s">
        <v>137</v>
      </c>
      <c r="G68" s="168" t="s">
        <v>184</v>
      </c>
      <c r="H68" s="276" t="s">
        <v>55</v>
      </c>
      <c r="I68" s="277"/>
      <c r="J68" s="277"/>
      <c r="K68" s="277"/>
      <c r="L68" s="278"/>
    </row>
    <row r="69" spans="1:12">
      <c r="A69" s="169" t="s">
        <v>443</v>
      </c>
      <c r="B69" s="170">
        <v>655</v>
      </c>
      <c r="C69" s="25"/>
      <c r="D69" s="25"/>
      <c r="E69" s="25"/>
      <c r="F69" s="25" t="s">
        <v>296</v>
      </c>
      <c r="G69" s="25" t="s">
        <v>296</v>
      </c>
      <c r="H69" s="281" t="s">
        <v>448</v>
      </c>
      <c r="I69" s="281"/>
      <c r="J69" s="281"/>
      <c r="K69" s="281"/>
      <c r="L69" s="282"/>
    </row>
    <row r="70" spans="1:12">
      <c r="A70" s="169" t="s">
        <v>444</v>
      </c>
      <c r="B70" s="170">
        <v>217</v>
      </c>
      <c r="C70" s="170"/>
      <c r="D70" s="170" t="s">
        <v>296</v>
      </c>
      <c r="E70" s="170" t="s">
        <v>296</v>
      </c>
      <c r="F70" s="170" t="s">
        <v>296</v>
      </c>
      <c r="G70" s="170" t="s">
        <v>296</v>
      </c>
      <c r="H70" s="283"/>
      <c r="I70" s="283"/>
      <c r="J70" s="283"/>
      <c r="K70" s="283"/>
      <c r="L70" s="284"/>
    </row>
    <row r="71" spans="1:12">
      <c r="A71" s="169" t="s">
        <v>445</v>
      </c>
      <c r="B71" s="170">
        <v>230</v>
      </c>
      <c r="C71" s="170"/>
      <c r="D71" s="170" t="s">
        <v>296</v>
      </c>
      <c r="E71" s="170" t="s">
        <v>296</v>
      </c>
      <c r="F71" s="170" t="s">
        <v>296</v>
      </c>
      <c r="G71" s="170" t="s">
        <v>296</v>
      </c>
      <c r="H71" s="283"/>
      <c r="I71" s="283"/>
      <c r="J71" s="283"/>
      <c r="K71" s="283"/>
      <c r="L71" s="284"/>
    </row>
    <row r="72" spans="1:12">
      <c r="A72" s="169" t="s">
        <v>446</v>
      </c>
      <c r="B72" s="170">
        <v>412</v>
      </c>
      <c r="C72" s="170"/>
      <c r="D72" s="170" t="s">
        <v>296</v>
      </c>
      <c r="E72" s="170" t="s">
        <v>296</v>
      </c>
      <c r="F72" s="170" t="s">
        <v>296</v>
      </c>
      <c r="G72" s="170" t="s">
        <v>296</v>
      </c>
      <c r="H72" s="283"/>
      <c r="I72" s="283"/>
      <c r="J72" s="283"/>
      <c r="K72" s="283"/>
      <c r="L72" s="284"/>
    </row>
    <row r="73" spans="1:12">
      <c r="A73" s="169" t="s">
        <v>447</v>
      </c>
      <c r="B73" s="163">
        <v>420</v>
      </c>
      <c r="C73" s="24"/>
      <c r="D73" s="24"/>
      <c r="E73" s="24"/>
      <c r="F73" s="25" t="s">
        <v>296</v>
      </c>
      <c r="G73" s="25" t="s">
        <v>296</v>
      </c>
      <c r="H73" s="283"/>
      <c r="I73" s="283"/>
      <c r="J73" s="283"/>
      <c r="K73" s="283"/>
      <c r="L73" s="284"/>
    </row>
    <row r="74" spans="1:12" ht="15.75" thickBot="1">
      <c r="A74" s="71"/>
      <c r="B74" s="64"/>
      <c r="C74" s="64"/>
      <c r="D74" s="64"/>
      <c r="E74" s="64"/>
      <c r="F74" s="64"/>
      <c r="G74" s="65"/>
    </row>
    <row r="75" spans="1:12" ht="15.75" thickBot="1">
      <c r="A75" s="178" t="s">
        <v>153</v>
      </c>
      <c r="B75" s="26"/>
      <c r="C75" s="18"/>
      <c r="D75" s="18"/>
      <c r="E75" s="18"/>
      <c r="F75" s="18"/>
      <c r="G75" s="22"/>
    </row>
    <row r="76" spans="1:12" ht="15.75" thickBot="1">
      <c r="A76" s="172" t="s">
        <v>68</v>
      </c>
      <c r="B76" s="168" t="s">
        <v>69</v>
      </c>
      <c r="C76" s="168" t="s">
        <v>136</v>
      </c>
      <c r="D76" s="168" t="s">
        <v>182</v>
      </c>
      <c r="E76" s="168" t="s">
        <v>183</v>
      </c>
      <c r="F76" s="168" t="s">
        <v>137</v>
      </c>
      <c r="G76" s="168" t="s">
        <v>184</v>
      </c>
      <c r="H76" s="276" t="s">
        <v>55</v>
      </c>
      <c r="I76" s="277"/>
      <c r="J76" s="277"/>
      <c r="K76" s="277"/>
      <c r="L76" s="278"/>
    </row>
    <row r="77" spans="1:12" s="98" customFormat="1">
      <c r="A77" s="164" t="s">
        <v>449</v>
      </c>
      <c r="B77" s="64">
        <v>78</v>
      </c>
      <c r="C77" s="25" t="s">
        <v>296</v>
      </c>
      <c r="D77" s="25" t="s">
        <v>296</v>
      </c>
      <c r="E77" s="25" t="s">
        <v>296</v>
      </c>
      <c r="F77" s="25" t="s">
        <v>296</v>
      </c>
      <c r="G77" s="25" t="s">
        <v>296</v>
      </c>
      <c r="H77" s="279" t="s">
        <v>452</v>
      </c>
      <c r="I77" s="279"/>
      <c r="J77" s="279"/>
      <c r="K77" s="279"/>
      <c r="L77" s="280"/>
    </row>
    <row r="78" spans="1:12" s="98" customFormat="1">
      <c r="A78" s="173" t="s">
        <v>450</v>
      </c>
      <c r="B78" s="26">
        <v>420</v>
      </c>
      <c r="C78" s="25" t="s">
        <v>296</v>
      </c>
      <c r="D78" s="25" t="s">
        <v>296</v>
      </c>
      <c r="E78" s="25" t="s">
        <v>296</v>
      </c>
      <c r="F78" s="25" t="s">
        <v>296</v>
      </c>
      <c r="G78" s="25" t="s">
        <v>296</v>
      </c>
      <c r="H78" s="279" t="s">
        <v>452</v>
      </c>
      <c r="I78" s="279"/>
      <c r="J78" s="279"/>
      <c r="K78" s="279"/>
      <c r="L78" s="280"/>
    </row>
    <row r="79" spans="1:12" s="98" customFormat="1">
      <c r="A79" s="174" t="s">
        <v>451</v>
      </c>
      <c r="B79" s="163">
        <v>420</v>
      </c>
      <c r="C79" s="25" t="s">
        <v>296</v>
      </c>
      <c r="D79" s="25" t="s">
        <v>296</v>
      </c>
      <c r="E79" s="25" t="s">
        <v>296</v>
      </c>
      <c r="F79" s="25" t="s">
        <v>296</v>
      </c>
      <c r="G79" s="25" t="s">
        <v>296</v>
      </c>
      <c r="H79" s="279" t="s">
        <v>452</v>
      </c>
      <c r="I79" s="279"/>
      <c r="J79" s="279"/>
      <c r="K79" s="279"/>
      <c r="L79" s="280"/>
    </row>
    <row r="80" spans="1:12">
      <c r="A80" s="169" t="s">
        <v>456</v>
      </c>
      <c r="B80" s="170">
        <v>71</v>
      </c>
      <c r="C80" s="25" t="s">
        <v>296</v>
      </c>
      <c r="D80" s="25" t="s">
        <v>296</v>
      </c>
      <c r="E80" s="25" t="s">
        <v>296</v>
      </c>
      <c r="F80" s="25" t="s">
        <v>296</v>
      </c>
      <c r="G80" s="25" t="s">
        <v>296</v>
      </c>
      <c r="H80" s="279" t="s">
        <v>442</v>
      </c>
      <c r="I80" s="279"/>
      <c r="J80" s="279"/>
      <c r="K80" s="279"/>
      <c r="L80" s="280"/>
    </row>
    <row r="81" spans="1:12" ht="15.75" thickBot="1">
      <c r="A81" s="175"/>
      <c r="B81" s="176"/>
      <c r="C81" s="167"/>
      <c r="D81" s="167"/>
      <c r="E81" s="167"/>
      <c r="F81" s="167"/>
      <c r="G81" s="167"/>
      <c r="H81" s="289"/>
      <c r="I81" s="289"/>
      <c r="J81" s="289"/>
      <c r="K81" s="289"/>
      <c r="L81" s="290"/>
    </row>
    <row r="82" spans="1:12" ht="15.75" thickBot="1">
      <c r="G82" s="22"/>
    </row>
    <row r="83" spans="1:12" ht="15.75" thickBot="1">
      <c r="A83" s="291" t="s">
        <v>154</v>
      </c>
      <c r="B83" s="292"/>
      <c r="C83" s="18"/>
      <c r="D83" s="18"/>
      <c r="E83" s="18"/>
      <c r="F83" s="18"/>
      <c r="G83" s="22"/>
    </row>
    <row r="84" spans="1:12" ht="15.75" thickBot="1">
      <c r="A84" s="172" t="s">
        <v>68</v>
      </c>
      <c r="B84" s="168" t="s">
        <v>69</v>
      </c>
      <c r="C84" s="168" t="s">
        <v>136</v>
      </c>
      <c r="D84" s="168" t="s">
        <v>182</v>
      </c>
      <c r="E84" s="168" t="s">
        <v>183</v>
      </c>
      <c r="F84" s="168" t="s">
        <v>137</v>
      </c>
      <c r="G84" s="168" t="s">
        <v>184</v>
      </c>
      <c r="H84" s="276" t="s">
        <v>55</v>
      </c>
      <c r="I84" s="277"/>
      <c r="J84" s="277"/>
      <c r="K84" s="277"/>
      <c r="L84" s="278"/>
    </row>
    <row r="85" spans="1:12" s="98" customFormat="1">
      <c r="A85" s="164" t="s">
        <v>453</v>
      </c>
      <c r="B85" s="64">
        <v>145</v>
      </c>
      <c r="C85" s="64" t="s">
        <v>296</v>
      </c>
      <c r="D85" s="64"/>
      <c r="E85" s="64" t="s">
        <v>296</v>
      </c>
      <c r="F85" s="64" t="s">
        <v>296</v>
      </c>
      <c r="G85" s="64" t="s">
        <v>296</v>
      </c>
      <c r="H85" s="279" t="s">
        <v>457</v>
      </c>
      <c r="I85" s="279"/>
      <c r="J85" s="279"/>
      <c r="K85" s="279"/>
      <c r="L85" s="280"/>
    </row>
    <row r="86" spans="1:12" s="98" customFormat="1">
      <c r="A86" s="164" t="s">
        <v>454</v>
      </c>
      <c r="B86" s="118">
        <v>145</v>
      </c>
      <c r="C86" s="64" t="s">
        <v>296</v>
      </c>
      <c r="D86" s="64"/>
      <c r="E86" s="64" t="s">
        <v>296</v>
      </c>
      <c r="F86" s="64" t="s">
        <v>296</v>
      </c>
      <c r="G86" s="64" t="s">
        <v>296</v>
      </c>
      <c r="H86" s="279" t="s">
        <v>457</v>
      </c>
      <c r="I86" s="279"/>
      <c r="J86" s="279"/>
      <c r="K86" s="279"/>
      <c r="L86" s="280"/>
    </row>
    <row r="87" spans="1:12" s="98" customFormat="1">
      <c r="A87" s="164" t="s">
        <v>455</v>
      </c>
      <c r="B87" s="179">
        <v>75</v>
      </c>
      <c r="C87" s="64" t="s">
        <v>296</v>
      </c>
      <c r="D87" s="64"/>
      <c r="E87" s="64" t="s">
        <v>296</v>
      </c>
      <c r="F87" s="64" t="s">
        <v>296</v>
      </c>
      <c r="G87" s="64" t="s">
        <v>296</v>
      </c>
      <c r="H87" s="279" t="s">
        <v>457</v>
      </c>
      <c r="I87" s="279"/>
      <c r="J87" s="279"/>
      <c r="K87" s="279"/>
      <c r="L87" s="280"/>
    </row>
    <row r="88" spans="1:12" s="98" customFormat="1">
      <c r="A88" s="174"/>
      <c r="B88" s="179"/>
      <c r="C88" s="25"/>
      <c r="D88" s="119"/>
      <c r="E88" s="25"/>
      <c r="F88" s="25"/>
      <c r="G88" s="25"/>
      <c r="H88" s="279"/>
      <c r="I88" s="279"/>
      <c r="J88" s="279"/>
      <c r="K88" s="279"/>
      <c r="L88" s="280"/>
    </row>
    <row r="89" spans="1:12">
      <c r="A89" s="169"/>
      <c r="B89" s="170"/>
      <c r="C89" s="24"/>
      <c r="D89" s="119"/>
      <c r="E89" s="24"/>
      <c r="F89" s="24"/>
      <c r="G89" s="24"/>
      <c r="H89" s="279"/>
      <c r="I89" s="279"/>
      <c r="J89" s="279"/>
      <c r="K89" s="279"/>
      <c r="L89" s="280"/>
    </row>
    <row r="90" spans="1:12" ht="15.75" thickBot="1">
      <c r="A90" s="175"/>
      <c r="B90" s="180"/>
      <c r="C90" s="181"/>
      <c r="D90" s="182"/>
      <c r="E90" s="181"/>
      <c r="F90" s="181"/>
      <c r="G90" s="181"/>
      <c r="H90" s="289"/>
      <c r="I90" s="289"/>
      <c r="J90" s="289"/>
      <c r="K90" s="289"/>
      <c r="L90" s="290"/>
    </row>
    <row r="91" spans="1:12" ht="15.75" thickBot="1">
      <c r="G91" s="22"/>
    </row>
    <row r="92" spans="1:12" ht="15.75" thickBot="1">
      <c r="A92" s="291" t="s">
        <v>155</v>
      </c>
      <c r="B92" s="292"/>
      <c r="C92" s="125"/>
      <c r="D92" s="125"/>
      <c r="E92" s="125"/>
      <c r="F92" s="125"/>
      <c r="G92" s="22"/>
    </row>
    <row r="93" spans="1:12" ht="15.75" thickBot="1">
      <c r="A93" s="172" t="s">
        <v>68</v>
      </c>
      <c r="B93" s="168" t="s">
        <v>69</v>
      </c>
      <c r="C93" s="168" t="s">
        <v>136</v>
      </c>
      <c r="D93" s="168" t="s">
        <v>182</v>
      </c>
      <c r="E93" s="168" t="s">
        <v>183</v>
      </c>
      <c r="F93" s="168" t="s">
        <v>137</v>
      </c>
      <c r="G93" s="168" t="s">
        <v>184</v>
      </c>
      <c r="H93" s="276" t="s">
        <v>55</v>
      </c>
      <c r="I93" s="277"/>
      <c r="J93" s="277"/>
      <c r="K93" s="277"/>
      <c r="L93" s="278"/>
    </row>
    <row r="94" spans="1:12" ht="15.75" thickBot="1">
      <c r="A94" s="165"/>
      <c r="B94" s="166"/>
      <c r="C94" s="167"/>
      <c r="D94" s="167"/>
      <c r="E94" s="167"/>
      <c r="F94" s="167"/>
      <c r="G94" s="167"/>
      <c r="H94" s="289"/>
      <c r="I94" s="289"/>
      <c r="J94" s="289"/>
      <c r="K94" s="289"/>
      <c r="L94" s="290"/>
    </row>
    <row r="96" spans="1:12">
      <c r="A96" s="91" t="s">
        <v>132</v>
      </c>
    </row>
  </sheetData>
  <mergeCells count="26">
    <mergeCell ref="H90:L90"/>
    <mergeCell ref="A92:B92"/>
    <mergeCell ref="H93:L93"/>
    <mergeCell ref="H94:L94"/>
    <mergeCell ref="A67:B67"/>
    <mergeCell ref="A83:B83"/>
    <mergeCell ref="H84:L84"/>
    <mergeCell ref="H85:L85"/>
    <mergeCell ref="H86:L86"/>
    <mergeCell ref="H87:L87"/>
    <mergeCell ref="H68:L68"/>
    <mergeCell ref="H77:L77"/>
    <mergeCell ref="H78:L78"/>
    <mergeCell ref="H79:L79"/>
    <mergeCell ref="H80:L80"/>
    <mergeCell ref="H81:L81"/>
    <mergeCell ref="H76:L76"/>
    <mergeCell ref="H88:L88"/>
    <mergeCell ref="H89:L89"/>
    <mergeCell ref="H69:L73"/>
    <mergeCell ref="H60:L60"/>
    <mergeCell ref="H61:L61"/>
    <mergeCell ref="H62:L62"/>
    <mergeCell ref="H63:L63"/>
    <mergeCell ref="H64:L64"/>
    <mergeCell ref="H65:L65"/>
  </mergeCells>
  <phoneticPr fontId="9" type="noConversion"/>
  <hyperlinks>
    <hyperlink ref="D1" location="Index!A1" display="Back" xr:uid="{00000000-0004-0000-0700-000000000000}"/>
    <hyperlink ref="H69" r:id="rId1" xr:uid="{1BC6A7FB-8DBC-4C03-8933-375BD20A4305}"/>
  </hyperlinks>
  <pageMargins left="0.7" right="0.7" top="0.75" bottom="0.75" header="0.3" footer="0.3"/>
  <pageSetup orientation="portrait" horizontalDpi="90" verticalDpi="9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I61"/>
  <sheetViews>
    <sheetView zoomScaleNormal="100" workbookViewId="0">
      <selection activeCell="D53" sqref="D53"/>
    </sheetView>
  </sheetViews>
  <sheetFormatPr defaultColWidth="9.140625" defaultRowHeight="15"/>
  <cols>
    <col min="1" max="1" width="30.7109375" style="22" bestFit="1" customWidth="1"/>
    <col min="2" max="2" width="25.85546875" style="22" bestFit="1" customWidth="1"/>
    <col min="3" max="3" width="19.140625" style="22" bestFit="1" customWidth="1"/>
    <col min="4" max="4" width="17.85546875" style="22" customWidth="1"/>
    <col min="5" max="5" width="18" style="22" customWidth="1"/>
    <col min="6" max="6" width="8.85546875" style="22" customWidth="1"/>
    <col min="7" max="8" width="9.140625" style="22"/>
    <col min="9" max="9" width="9.5703125" style="22" customWidth="1"/>
    <col min="10" max="16384" width="9.140625" style="22"/>
  </cols>
  <sheetData>
    <row r="1" spans="1:9">
      <c r="A1" s="22" t="s">
        <v>16</v>
      </c>
      <c r="B1" s="69">
        <v>44666</v>
      </c>
      <c r="D1" s="2" t="s">
        <v>17</v>
      </c>
    </row>
    <row r="2" spans="1:9">
      <c r="A2" s="22" t="s">
        <v>18</v>
      </c>
      <c r="B2" s="23" t="s">
        <v>420</v>
      </c>
    </row>
    <row r="4" spans="1:9" ht="18.75">
      <c r="A4" s="295" t="s">
        <v>30</v>
      </c>
      <c r="B4" s="295"/>
      <c r="C4" s="295"/>
      <c r="D4" s="295"/>
      <c r="E4" s="295"/>
      <c r="F4" s="295"/>
      <c r="G4" s="295"/>
    </row>
    <row r="5" spans="1:9">
      <c r="A5" s="296" t="s">
        <v>419</v>
      </c>
      <c r="B5" s="296"/>
      <c r="C5" s="296"/>
      <c r="D5" s="296"/>
      <c r="E5" s="296"/>
      <c r="F5" s="296"/>
      <c r="G5" s="296"/>
    </row>
    <row r="6" spans="1:9">
      <c r="A6" s="296"/>
      <c r="B6" s="296"/>
      <c r="C6" s="296"/>
      <c r="D6" s="296"/>
      <c r="E6" s="296"/>
      <c r="F6" s="296"/>
      <c r="G6" s="296"/>
    </row>
    <row r="7" spans="1:9">
      <c r="A7" s="67"/>
      <c r="B7" s="67"/>
      <c r="C7" s="67"/>
      <c r="D7" s="67"/>
      <c r="E7" s="67"/>
      <c r="F7" s="67"/>
      <c r="G7" s="67"/>
    </row>
    <row r="8" spans="1:9">
      <c r="A8" s="74" t="s">
        <v>31</v>
      </c>
      <c r="B8" s="137">
        <v>0.81</v>
      </c>
      <c r="D8" s="9"/>
      <c r="E8" s="9"/>
      <c r="F8" s="9"/>
    </row>
    <row r="9" spans="1:9" ht="15" customHeight="1">
      <c r="A9" s="301" t="s">
        <v>114</v>
      </c>
      <c r="B9" s="301"/>
      <c r="C9" s="301"/>
      <c r="D9" s="301"/>
      <c r="E9" s="301"/>
      <c r="F9" s="301"/>
      <c r="G9" s="301"/>
      <c r="H9" s="10"/>
      <c r="I9" s="10"/>
    </row>
    <row r="10" spans="1:9">
      <c r="A10" s="301"/>
      <c r="B10" s="301"/>
      <c r="C10" s="301"/>
      <c r="D10" s="301"/>
      <c r="E10" s="301"/>
      <c r="F10" s="301"/>
      <c r="G10" s="301"/>
      <c r="H10" s="10"/>
      <c r="I10" s="10"/>
    </row>
    <row r="11" spans="1:9">
      <c r="A11" s="66"/>
      <c r="B11" s="66"/>
      <c r="C11" s="66"/>
    </row>
    <row r="12" spans="1:9" ht="18.75">
      <c r="A12" s="295" t="s">
        <v>32</v>
      </c>
      <c r="B12" s="295"/>
      <c r="C12" s="295"/>
      <c r="D12" s="295"/>
      <c r="E12" s="295"/>
      <c r="F12" s="295"/>
      <c r="G12" s="295"/>
    </row>
    <row r="13" spans="1:9">
      <c r="A13" s="296" t="s">
        <v>141</v>
      </c>
      <c r="B13" s="296"/>
      <c r="C13" s="296"/>
      <c r="D13" s="296"/>
      <c r="E13" s="296"/>
      <c r="F13" s="296"/>
      <c r="G13" s="296"/>
      <c r="I13" s="98"/>
    </row>
    <row r="14" spans="1:9">
      <c r="A14" s="296"/>
      <c r="B14" s="296"/>
      <c r="C14" s="296"/>
      <c r="D14" s="296"/>
      <c r="E14" s="296"/>
      <c r="F14" s="296"/>
      <c r="G14" s="296"/>
    </row>
    <row r="16" spans="1:9" ht="15.75" thickBot="1">
      <c r="A16" s="142" t="s">
        <v>35</v>
      </c>
    </row>
    <row r="17" spans="1:7" ht="15.75" thickBot="1">
      <c r="A17" s="298" t="s">
        <v>33</v>
      </c>
      <c r="B17" s="299"/>
      <c r="C17" s="300"/>
    </row>
    <row r="18" spans="1:7" ht="15" customHeight="1">
      <c r="A18" s="126" t="s">
        <v>34</v>
      </c>
      <c r="B18" s="127" t="s">
        <v>130</v>
      </c>
      <c r="C18" s="128" t="s">
        <v>131</v>
      </c>
      <c r="D18" s="66"/>
      <c r="E18" s="131"/>
      <c r="F18" s="66"/>
      <c r="G18" s="66"/>
    </row>
    <row r="19" spans="1:7" ht="15.75" thickBot="1">
      <c r="A19" s="134">
        <v>0.56999999999999995</v>
      </c>
      <c r="B19" s="135">
        <v>0.3</v>
      </c>
      <c r="C19" s="136">
        <v>0.2</v>
      </c>
      <c r="D19" s="109"/>
      <c r="E19" s="66"/>
      <c r="F19" s="66"/>
      <c r="G19" s="66"/>
    </row>
    <row r="20" spans="1:7">
      <c r="A20" s="297" t="s">
        <v>115</v>
      </c>
      <c r="B20" s="297"/>
      <c r="C20" s="297"/>
      <c r="D20" s="297"/>
      <c r="E20" s="297"/>
      <c r="F20" s="297"/>
      <c r="G20" s="297"/>
    </row>
    <row r="21" spans="1:7">
      <c r="A21" s="297"/>
      <c r="B21" s="297"/>
      <c r="C21" s="297"/>
      <c r="D21" s="297"/>
      <c r="E21" s="297"/>
      <c r="F21" s="297"/>
      <c r="G21" s="297"/>
    </row>
    <row r="22" spans="1:7">
      <c r="A22" s="10"/>
      <c r="B22" s="10"/>
      <c r="C22" s="10"/>
      <c r="F22" s="98"/>
    </row>
    <row r="23" spans="1:7" ht="15.75" thickBot="1">
      <c r="A23" s="143" t="s">
        <v>36</v>
      </c>
      <c r="D23" s="98"/>
      <c r="F23" s="98"/>
    </row>
    <row r="24" spans="1:7">
      <c r="A24" s="106" t="s">
        <v>34</v>
      </c>
      <c r="B24" s="107" t="s">
        <v>130</v>
      </c>
      <c r="C24" s="108" t="s">
        <v>131</v>
      </c>
      <c r="D24" s="110"/>
      <c r="E24" s="111"/>
    </row>
    <row r="25" spans="1:7" ht="15.75" thickBot="1">
      <c r="A25" s="134">
        <v>0.37</v>
      </c>
      <c r="B25" s="135">
        <v>0.13</v>
      </c>
      <c r="C25" s="136">
        <v>0.09</v>
      </c>
      <c r="D25" s="110"/>
      <c r="E25" s="111"/>
    </row>
    <row r="27" spans="1:7" ht="19.5" thickBot="1">
      <c r="A27" s="142" t="s">
        <v>143</v>
      </c>
      <c r="B27" s="138"/>
      <c r="C27" s="138"/>
      <c r="D27" s="138"/>
      <c r="E27" s="138"/>
      <c r="F27" s="138"/>
      <c r="G27" s="138"/>
    </row>
    <row r="28" spans="1:7">
      <c r="A28" s="139" t="s">
        <v>144</v>
      </c>
      <c r="B28" s="140" t="s">
        <v>145</v>
      </c>
      <c r="C28" s="141" t="s">
        <v>146</v>
      </c>
    </row>
    <row r="29" spans="1:7" ht="15.75" thickBot="1">
      <c r="A29" s="134">
        <v>0.27</v>
      </c>
      <c r="B29" s="135">
        <v>0.54</v>
      </c>
      <c r="C29" s="136">
        <v>0.45</v>
      </c>
    </row>
    <row r="31" spans="1:7" ht="18.75">
      <c r="A31" s="295" t="s">
        <v>37</v>
      </c>
      <c r="B31" s="295"/>
      <c r="C31" s="295"/>
      <c r="D31" s="295"/>
      <c r="E31" s="295"/>
      <c r="F31" s="295"/>
      <c r="G31" s="295"/>
    </row>
    <row r="32" spans="1:7" ht="15" customHeight="1">
      <c r="A32" s="296" t="s">
        <v>142</v>
      </c>
      <c r="B32" s="296"/>
      <c r="C32" s="296"/>
      <c r="D32" s="296"/>
      <c r="E32" s="296"/>
      <c r="F32" s="296"/>
      <c r="G32" s="296"/>
    </row>
    <row r="33" spans="1:7">
      <c r="A33" s="296"/>
      <c r="B33" s="296"/>
      <c r="C33" s="296"/>
      <c r="D33" s="296"/>
      <c r="E33" s="296"/>
      <c r="F33" s="296"/>
      <c r="G33" s="296"/>
    </row>
    <row r="34" spans="1:7">
      <c r="A34" s="252"/>
      <c r="B34" s="252"/>
      <c r="C34" s="252"/>
      <c r="D34" s="252"/>
      <c r="E34" s="252"/>
      <c r="F34" s="252"/>
      <c r="G34" s="252"/>
    </row>
    <row r="35" spans="1:7">
      <c r="A35" s="22" t="s">
        <v>491</v>
      </c>
      <c r="B35" s="68">
        <v>27</v>
      </c>
    </row>
    <row r="36" spans="1:7" ht="15" customHeight="1">
      <c r="A36" s="22" t="s">
        <v>492</v>
      </c>
      <c r="B36" s="68">
        <v>27.3</v>
      </c>
    </row>
    <row r="37" spans="1:7">
      <c r="A37" s="22" t="s">
        <v>493</v>
      </c>
      <c r="B37" s="68">
        <v>8.1</v>
      </c>
    </row>
    <row r="38" spans="1:7">
      <c r="A38" s="22" t="s">
        <v>494</v>
      </c>
      <c r="B38" s="68">
        <v>8.4</v>
      </c>
    </row>
    <row r="39" spans="1:7">
      <c r="A39" s="22" t="s">
        <v>495</v>
      </c>
      <c r="B39" s="68">
        <v>17.600000000000001</v>
      </c>
    </row>
    <row r="40" spans="1:7">
      <c r="A40" s="22" t="s">
        <v>496</v>
      </c>
      <c r="B40" s="68">
        <v>17.600000000000001</v>
      </c>
    </row>
    <row r="41" spans="1:7">
      <c r="A41" s="22" t="s">
        <v>497</v>
      </c>
      <c r="B41" s="68">
        <v>17.899999999999999</v>
      </c>
    </row>
    <row r="42" spans="1:7">
      <c r="A42" s="22" t="s">
        <v>498</v>
      </c>
      <c r="B42" s="68">
        <v>0</v>
      </c>
    </row>
    <row r="43" spans="1:7">
      <c r="A43" s="22" t="s">
        <v>499</v>
      </c>
      <c r="B43" s="68">
        <v>0</v>
      </c>
    </row>
    <row r="44" spans="1:7">
      <c r="A44" s="22" t="s">
        <v>500</v>
      </c>
      <c r="B44" s="68">
        <v>44</v>
      </c>
    </row>
    <row r="45" spans="1:7">
      <c r="A45" s="22" t="s">
        <v>501</v>
      </c>
      <c r="B45" s="68">
        <v>44</v>
      </c>
    </row>
    <row r="46" spans="1:7">
      <c r="A46" s="22" t="s">
        <v>502</v>
      </c>
      <c r="B46" s="68">
        <v>0</v>
      </c>
    </row>
    <row r="47" spans="1:7">
      <c r="A47" s="22" t="s">
        <v>503</v>
      </c>
      <c r="B47" s="68">
        <v>0</v>
      </c>
    </row>
    <row r="48" spans="1:7">
      <c r="A48" s="22" t="s">
        <v>504</v>
      </c>
      <c r="B48" s="68">
        <v>0</v>
      </c>
    </row>
    <row r="49" spans="1:2">
      <c r="A49" s="22" t="s">
        <v>505</v>
      </c>
      <c r="B49" s="68">
        <v>7.0986111111111114</v>
      </c>
    </row>
    <row r="50" spans="1:2">
      <c r="A50" s="22" t="s">
        <v>506</v>
      </c>
      <c r="B50" s="68">
        <v>6.8819444444444446</v>
      </c>
    </row>
    <row r="51" spans="1:2">
      <c r="A51" s="22" t="s">
        <v>507</v>
      </c>
      <c r="B51" s="68">
        <v>7.6140350877192979</v>
      </c>
    </row>
    <row r="52" spans="1:2">
      <c r="A52" s="22" t="s">
        <v>508</v>
      </c>
      <c r="B52" s="68">
        <v>13.4</v>
      </c>
    </row>
    <row r="53" spans="1:2">
      <c r="A53" s="22" t="s">
        <v>509</v>
      </c>
      <c r="B53" s="68">
        <v>20.303332646687839</v>
      </c>
    </row>
    <row r="54" spans="1:2">
      <c r="A54" s="22" t="s">
        <v>510</v>
      </c>
      <c r="B54" s="68">
        <v>19.903333028157544</v>
      </c>
    </row>
    <row r="55" spans="1:2">
      <c r="A55" s="22" t="s">
        <v>511</v>
      </c>
      <c r="B55" s="68">
        <v>35.066664377848291</v>
      </c>
    </row>
    <row r="56" spans="1:2">
      <c r="A56" s="22" t="s">
        <v>512</v>
      </c>
      <c r="B56" s="68">
        <v>35.796665191650384</v>
      </c>
    </row>
    <row r="57" spans="1:2">
      <c r="A57" s="22" t="s">
        <v>513</v>
      </c>
      <c r="B57" s="68">
        <v>35.733332316080727</v>
      </c>
    </row>
    <row r="58" spans="1:2">
      <c r="A58" s="22" t="s">
        <v>514</v>
      </c>
      <c r="B58" s="68">
        <v>28.793333053588853</v>
      </c>
    </row>
    <row r="59" spans="1:2">
      <c r="A59" s="22" t="s">
        <v>515</v>
      </c>
      <c r="B59" s="68">
        <v>29.539999643961572</v>
      </c>
    </row>
    <row r="60" spans="1:2">
      <c r="A60" s="22" t="s">
        <v>516</v>
      </c>
      <c r="B60" s="68">
        <v>20.743333307902017</v>
      </c>
    </row>
    <row r="61" spans="1:2">
      <c r="A61" s="22" t="s">
        <v>517</v>
      </c>
      <c r="B61" s="68">
        <v>20.743333307902017</v>
      </c>
    </row>
  </sheetData>
  <mergeCells count="9">
    <mergeCell ref="A4:G4"/>
    <mergeCell ref="A12:G12"/>
    <mergeCell ref="A13:G14"/>
    <mergeCell ref="A20:G21"/>
    <mergeCell ref="A32:G33"/>
    <mergeCell ref="A17:C17"/>
    <mergeCell ref="A31:G31"/>
    <mergeCell ref="A9:G10"/>
    <mergeCell ref="A5:G6"/>
  </mergeCells>
  <hyperlinks>
    <hyperlink ref="D1" location="Index!A1" display="Back" xr:uid="{00000000-0004-0000-08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Index</vt:lpstr>
      <vt:lpstr>Start Cases</vt:lpstr>
      <vt:lpstr>RPG Projects Moved or Removed</vt:lpstr>
      <vt:lpstr>Recently Approved RPG Projects</vt:lpstr>
      <vt:lpstr>Model Updates &amp; Corrections</vt:lpstr>
      <vt:lpstr>Transmission &amp; Gen Outages</vt:lpstr>
      <vt:lpstr>Temp. for Dynamic Ratings</vt:lpstr>
      <vt:lpstr>Gen Add. Ret. and Mothball</vt:lpstr>
      <vt:lpstr>Renewable Generation Dispatch</vt:lpstr>
      <vt:lpstr>Switchable Generation</vt:lpstr>
      <vt:lpstr>DC Tie Modeling &amp; Dispatch</vt:lpstr>
      <vt:lpstr>Reserve Requirement</vt:lpstr>
      <vt:lpstr>Fuel Price Assumptions</vt:lpstr>
      <vt:lpstr>Reliability Case-Load Forecast</vt:lpstr>
      <vt:lpstr>Sensitivity Analysis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Yan, Ping</cp:lastModifiedBy>
  <dcterms:created xsi:type="dcterms:W3CDTF">2016-10-04T14:07:58Z</dcterms:created>
  <dcterms:modified xsi:type="dcterms:W3CDTF">2022-12-21T22:14:51Z</dcterms:modified>
</cp:coreProperties>
</file>